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9029"/>
  <workbookPr/>
  <mc:AlternateContent xmlns:mc="http://schemas.openxmlformats.org/markup-compatibility/2006">
    <mc:Choice Requires="x15">
      <x15ac:absPath xmlns:x15ac="http://schemas.microsoft.com/office/spreadsheetml/2010/11/ac" url="C:\Users\huskywang\Documents\GitHub\Taipei-102\"/>
    </mc:Choice>
  </mc:AlternateContent>
  <xr:revisionPtr revIDLastSave="0" documentId="13_ncr:1_{88F46629-97D1-4ED6-AE14-12D0BB9DB969}" xr6:coauthVersionLast="28" xr6:coauthVersionMax="28" xr10:uidLastSave="{00000000-0000-0000-0000-000000000000}"/>
  <bookViews>
    <workbookView xWindow="0" yWindow="0" windowWidth="29070" windowHeight="15870" xr2:uid="{00000000-000D-0000-FFFF-FFFF00000000}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71027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69" i="3" l="1"/>
  <c r="E69" i="3"/>
  <c r="D69" i="3"/>
  <c r="C69" i="3"/>
  <c r="P1933" i="1"/>
  <c r="P1934" i="1" s="1"/>
  <c r="P1935" i="1" s="1"/>
  <c r="P1936" i="1" s="1"/>
  <c r="P1937" i="1" s="1"/>
  <c r="P1938" i="1" s="1"/>
  <c r="P1939" i="1" s="1"/>
  <c r="P1940" i="1" s="1"/>
  <c r="P1941" i="1" s="1"/>
  <c r="P1942" i="1" s="1"/>
  <c r="P1943" i="1" s="1"/>
  <c r="P1944" i="1" s="1"/>
  <c r="P1945" i="1" s="1"/>
  <c r="P1946" i="1" s="1"/>
  <c r="P1947" i="1" s="1"/>
  <c r="P1948" i="1" s="1"/>
  <c r="P1949" i="1" s="1"/>
  <c r="P1950" i="1" s="1"/>
  <c r="P1951" i="1" s="1"/>
  <c r="P1952" i="1" s="1"/>
  <c r="P1953" i="1" s="1"/>
  <c r="P1954" i="1" s="1"/>
  <c r="P1955" i="1" s="1"/>
  <c r="P1956" i="1" s="1"/>
  <c r="P1957" i="1" s="1"/>
  <c r="P1958" i="1" s="1"/>
  <c r="Q1933" i="1"/>
  <c r="R1933" i="1"/>
  <c r="Q1934" i="1"/>
  <c r="Q1935" i="1" s="1"/>
  <c r="Q1936" i="1" s="1"/>
  <c r="Q1937" i="1" s="1"/>
  <c r="Q1938" i="1" s="1"/>
  <c r="Q1939" i="1" s="1"/>
  <c r="Q1940" i="1" s="1"/>
  <c r="Q1941" i="1" s="1"/>
  <c r="Q1942" i="1" s="1"/>
  <c r="Q1943" i="1" s="1"/>
  <c r="Q1944" i="1" s="1"/>
  <c r="Q1945" i="1" s="1"/>
  <c r="Q1946" i="1" s="1"/>
  <c r="Q1947" i="1" s="1"/>
  <c r="Q1948" i="1" s="1"/>
  <c r="Q1949" i="1" s="1"/>
  <c r="Q1950" i="1" s="1"/>
  <c r="Q1951" i="1" s="1"/>
  <c r="Q1952" i="1" s="1"/>
  <c r="Q1953" i="1" s="1"/>
  <c r="Q1954" i="1" s="1"/>
  <c r="Q1955" i="1" s="1"/>
  <c r="Q1956" i="1" s="1"/>
  <c r="Q1957" i="1" s="1"/>
  <c r="Q1958" i="1" s="1"/>
  <c r="R1934" i="1"/>
  <c r="R1935" i="1"/>
  <c r="R1936" i="1" s="1"/>
  <c r="R1937" i="1" s="1"/>
  <c r="R1938" i="1" s="1"/>
  <c r="R1939" i="1" s="1"/>
  <c r="R1940" i="1" s="1"/>
  <c r="R1941" i="1" s="1"/>
  <c r="R1942" i="1" s="1"/>
  <c r="R1943" i="1" s="1"/>
  <c r="R1944" i="1" s="1"/>
  <c r="R1945" i="1" s="1"/>
  <c r="R1946" i="1" s="1"/>
  <c r="R1947" i="1" s="1"/>
  <c r="R1948" i="1" s="1"/>
  <c r="R1949" i="1" s="1"/>
  <c r="R1950" i="1" s="1"/>
  <c r="R1951" i="1" s="1"/>
  <c r="R1952" i="1" s="1"/>
  <c r="R1953" i="1" s="1"/>
  <c r="R1954" i="1" s="1"/>
  <c r="R1955" i="1" s="1"/>
  <c r="R1956" i="1" s="1"/>
  <c r="R1957" i="1" s="1"/>
  <c r="R1958" i="1" s="1"/>
  <c r="H1933" i="1"/>
  <c r="H1934" i="1"/>
  <c r="H1935" i="1"/>
  <c r="H1936" i="1"/>
  <c r="H1937" i="1" s="1"/>
  <c r="H1938" i="1" s="1"/>
  <c r="H1939" i="1" s="1"/>
  <c r="H1940" i="1" s="1"/>
  <c r="H1941" i="1" s="1"/>
  <c r="H1942" i="1" s="1"/>
  <c r="H1943" i="1" s="1"/>
  <c r="H1944" i="1" s="1"/>
  <c r="H1945" i="1" s="1"/>
  <c r="H1946" i="1" s="1"/>
  <c r="H1947" i="1" s="1"/>
  <c r="H1948" i="1" s="1"/>
  <c r="H1949" i="1" s="1"/>
  <c r="H1950" i="1" s="1"/>
  <c r="H1951" i="1" s="1"/>
  <c r="H1952" i="1" s="1"/>
  <c r="H1953" i="1" s="1"/>
  <c r="H1954" i="1" s="1"/>
  <c r="H1955" i="1" s="1"/>
  <c r="H1956" i="1" s="1"/>
  <c r="H1957" i="1" s="1"/>
  <c r="H1958" i="1" s="1"/>
  <c r="A1932" i="1"/>
  <c r="A1933" i="1" s="1"/>
  <c r="A1934" i="1" s="1"/>
  <c r="A1935" i="1" s="1"/>
  <c r="A1936" i="1" s="1"/>
  <c r="A1937" i="1" s="1"/>
  <c r="A1938" i="1" s="1"/>
  <c r="A1939" i="1" s="1"/>
  <c r="A1940" i="1" s="1"/>
  <c r="A1941" i="1" s="1"/>
  <c r="A1942" i="1" s="1"/>
  <c r="A1943" i="1" s="1"/>
  <c r="A1944" i="1" s="1"/>
  <c r="A1945" i="1" s="1"/>
  <c r="A1946" i="1" s="1"/>
  <c r="A1947" i="1" s="1"/>
  <c r="A1948" i="1" s="1"/>
  <c r="A1949" i="1" s="1"/>
  <c r="A1950" i="1" s="1"/>
  <c r="A1951" i="1" s="1"/>
  <c r="A1952" i="1" s="1"/>
  <c r="A1953" i="1" s="1"/>
  <c r="A1954" i="1" s="1"/>
  <c r="A1955" i="1" s="1"/>
  <c r="A1956" i="1" s="1"/>
  <c r="A1957" i="1" s="1"/>
  <c r="A1958" i="1" s="1"/>
  <c r="B1932" i="1"/>
  <c r="B1933" i="1"/>
  <c r="B1934" i="1" s="1"/>
  <c r="B1935" i="1" s="1"/>
  <c r="B1936" i="1" s="1"/>
  <c r="B1937" i="1" s="1"/>
  <c r="B1938" i="1" s="1"/>
  <c r="B1939" i="1" s="1"/>
  <c r="B1940" i="1" s="1"/>
  <c r="B1941" i="1" s="1"/>
  <c r="B1942" i="1" s="1"/>
  <c r="B1943" i="1" s="1"/>
  <c r="B1944" i="1" s="1"/>
  <c r="B1945" i="1" s="1"/>
  <c r="B1946" i="1" s="1"/>
  <c r="B1947" i="1" s="1"/>
  <c r="B1948" i="1" s="1"/>
  <c r="B1949" i="1" s="1"/>
  <c r="B1950" i="1" s="1"/>
  <c r="B1951" i="1" s="1"/>
  <c r="B1952" i="1" s="1"/>
  <c r="B1953" i="1" s="1"/>
  <c r="B1954" i="1" s="1"/>
  <c r="B1955" i="1" s="1"/>
  <c r="B1956" i="1" s="1"/>
  <c r="B1957" i="1" s="1"/>
  <c r="B1958" i="1" s="1"/>
  <c r="K1945" i="1"/>
  <c r="M1945" i="1" s="1"/>
  <c r="K1933" i="1"/>
  <c r="M1933" i="1" s="1"/>
  <c r="N1939" i="1"/>
  <c r="K1939" i="1"/>
  <c r="M1939" i="1" s="1"/>
  <c r="K1937" i="1"/>
  <c r="N1937" i="1" s="1"/>
  <c r="K1958" i="1"/>
  <c r="N1958" i="1" s="1"/>
  <c r="N1957" i="1"/>
  <c r="M1957" i="1"/>
  <c r="K1956" i="1"/>
  <c r="N1956" i="1" s="1"/>
  <c r="K1955" i="1"/>
  <c r="N1955" i="1" s="1"/>
  <c r="K1954" i="1"/>
  <c r="N1954" i="1" s="1"/>
  <c r="K1953" i="1"/>
  <c r="N1953" i="1" s="1"/>
  <c r="K1951" i="1"/>
  <c r="N1951" i="1" s="1"/>
  <c r="K1952" i="1"/>
  <c r="N1952" i="1" s="1"/>
  <c r="K1950" i="1"/>
  <c r="N1950" i="1" s="1"/>
  <c r="K1948" i="1"/>
  <c r="M1948" i="1" s="1"/>
  <c r="K1949" i="1"/>
  <c r="N1949" i="1" s="1"/>
  <c r="K1947" i="1"/>
  <c r="M1947" i="1" s="1"/>
  <c r="K1946" i="1"/>
  <c r="N1946" i="1" s="1"/>
  <c r="K1944" i="1"/>
  <c r="N1944" i="1" s="1"/>
  <c r="K1943" i="1"/>
  <c r="M1943" i="1" s="1"/>
  <c r="K1942" i="1"/>
  <c r="M1942" i="1" s="1"/>
  <c r="N1941" i="1"/>
  <c r="M1941" i="1"/>
  <c r="S1937" i="1"/>
  <c r="K1940" i="1"/>
  <c r="M1940" i="1" s="1"/>
  <c r="K1936" i="1"/>
  <c r="M1936" i="1" s="1"/>
  <c r="K1938" i="1"/>
  <c r="M1938" i="1" s="1"/>
  <c r="K1935" i="1"/>
  <c r="M1935" i="1" s="1"/>
  <c r="S1933" i="1"/>
  <c r="K1934" i="1"/>
  <c r="N1934" i="1" s="1"/>
  <c r="K1932" i="1"/>
  <c r="N1932" i="1" s="1"/>
  <c r="K1931" i="1"/>
  <c r="N1931" i="1" s="1"/>
  <c r="Q1930" i="1"/>
  <c r="Q1931" i="1" s="1"/>
  <c r="Q1932" i="1" s="1"/>
  <c r="K1930" i="1"/>
  <c r="N1930" i="1" s="1"/>
  <c r="B1930" i="1"/>
  <c r="B1931" i="1" s="1"/>
  <c r="S1929" i="1"/>
  <c r="P1929" i="1"/>
  <c r="P1930" i="1" s="1"/>
  <c r="P1931" i="1" s="1"/>
  <c r="P1932" i="1" s="1"/>
  <c r="K1929" i="1"/>
  <c r="N1929" i="1" s="1"/>
  <c r="C68" i="3"/>
  <c r="K1912" i="1"/>
  <c r="S1899" i="1" s="1"/>
  <c r="J68" i="3" s="1"/>
  <c r="P1899" i="1"/>
  <c r="P1900" i="1" s="1"/>
  <c r="P1901" i="1" s="1"/>
  <c r="P1902" i="1" s="1"/>
  <c r="P1903" i="1" s="1"/>
  <c r="P1904" i="1" s="1"/>
  <c r="P1905" i="1" s="1"/>
  <c r="P1906" i="1" s="1"/>
  <c r="P1907" i="1" s="1"/>
  <c r="P1908" i="1" s="1"/>
  <c r="P1909" i="1" s="1"/>
  <c r="P1910" i="1" s="1"/>
  <c r="P1911" i="1" s="1"/>
  <c r="P1912" i="1" s="1"/>
  <c r="P1913" i="1" s="1"/>
  <c r="P1914" i="1" s="1"/>
  <c r="P1915" i="1" s="1"/>
  <c r="P1916" i="1" s="1"/>
  <c r="P1917" i="1" s="1"/>
  <c r="P1918" i="1" s="1"/>
  <c r="P1919" i="1" s="1"/>
  <c r="P1920" i="1" s="1"/>
  <c r="P1921" i="1" s="1"/>
  <c r="P1922" i="1" s="1"/>
  <c r="P1923" i="1" s="1"/>
  <c r="P1924" i="1" s="1"/>
  <c r="P1925" i="1" s="1"/>
  <c r="P1926" i="1" s="1"/>
  <c r="P1927" i="1" s="1"/>
  <c r="P1928" i="1" s="1"/>
  <c r="K1928" i="1"/>
  <c r="N1928" i="1" s="1"/>
  <c r="N1927" i="1"/>
  <c r="K1926" i="1"/>
  <c r="K1925" i="1"/>
  <c r="N1925" i="1" s="1"/>
  <c r="K1924" i="1"/>
  <c r="M1924" i="1" s="1"/>
  <c r="K1923" i="1"/>
  <c r="N1923" i="1" s="1"/>
  <c r="K1922" i="1"/>
  <c r="K1921" i="1"/>
  <c r="N1921" i="1" s="1"/>
  <c r="K1920" i="1"/>
  <c r="M1920" i="1" s="1"/>
  <c r="K1919" i="1"/>
  <c r="N1919" i="1" s="1"/>
  <c r="K1918" i="1"/>
  <c r="K1917" i="1"/>
  <c r="N1917" i="1" s="1"/>
  <c r="K1916" i="1"/>
  <c r="M1916" i="1" s="1"/>
  <c r="K1915" i="1"/>
  <c r="N1915" i="1" s="1"/>
  <c r="K1914" i="1"/>
  <c r="K1913" i="1"/>
  <c r="N1913" i="1" s="1"/>
  <c r="K1911" i="1"/>
  <c r="N1911" i="1" s="1"/>
  <c r="K1910" i="1"/>
  <c r="N1910" i="1" s="1"/>
  <c r="K1909" i="1"/>
  <c r="N1908" i="1"/>
  <c r="K1907" i="1"/>
  <c r="N1907" i="1" s="1"/>
  <c r="S1907" i="1"/>
  <c r="K1906" i="1"/>
  <c r="K1905" i="1"/>
  <c r="N1905" i="1" s="1"/>
  <c r="K1904" i="1"/>
  <c r="S1903" i="1"/>
  <c r="K1903" i="1"/>
  <c r="N1903" i="1" s="1"/>
  <c r="K1902" i="1"/>
  <c r="K1901" i="1"/>
  <c r="N1901" i="1" s="1"/>
  <c r="Q1900" i="1"/>
  <c r="Q1901" i="1" s="1"/>
  <c r="Q1902" i="1" s="1"/>
  <c r="Q1903" i="1" s="1"/>
  <c r="Q1904" i="1" s="1"/>
  <c r="Q1905" i="1" s="1"/>
  <c r="Q1906" i="1" s="1"/>
  <c r="Q1907" i="1" s="1"/>
  <c r="Q1908" i="1" s="1"/>
  <c r="Q1909" i="1" s="1"/>
  <c r="Q1910" i="1" s="1"/>
  <c r="Q1911" i="1" s="1"/>
  <c r="Q1912" i="1" s="1"/>
  <c r="Q1913" i="1" s="1"/>
  <c r="Q1914" i="1" s="1"/>
  <c r="Q1915" i="1" s="1"/>
  <c r="Q1916" i="1" s="1"/>
  <c r="Q1917" i="1" s="1"/>
  <c r="Q1918" i="1" s="1"/>
  <c r="Q1919" i="1" s="1"/>
  <c r="Q1920" i="1" s="1"/>
  <c r="Q1921" i="1" s="1"/>
  <c r="Q1922" i="1" s="1"/>
  <c r="Q1923" i="1" s="1"/>
  <c r="Q1924" i="1" s="1"/>
  <c r="Q1925" i="1" s="1"/>
  <c r="Q1926" i="1" s="1"/>
  <c r="Q1927" i="1" s="1"/>
  <c r="Q1928" i="1" s="1"/>
  <c r="K1900" i="1"/>
  <c r="N1900" i="1" s="1"/>
  <c r="B1900" i="1"/>
  <c r="B1901" i="1" s="1"/>
  <c r="B1902" i="1" s="1"/>
  <c r="B1903" i="1" s="1"/>
  <c r="B1904" i="1" s="1"/>
  <c r="B1905" i="1" s="1"/>
  <c r="B1906" i="1" s="1"/>
  <c r="B1907" i="1" s="1"/>
  <c r="B1908" i="1" s="1"/>
  <c r="B1909" i="1" s="1"/>
  <c r="B1910" i="1" s="1"/>
  <c r="B1911" i="1" s="1"/>
  <c r="B1912" i="1" s="1"/>
  <c r="B1913" i="1" s="1"/>
  <c r="B1914" i="1" s="1"/>
  <c r="B1915" i="1" s="1"/>
  <c r="B1916" i="1" s="1"/>
  <c r="B1917" i="1" s="1"/>
  <c r="B1918" i="1" s="1"/>
  <c r="B1919" i="1" s="1"/>
  <c r="B1920" i="1" s="1"/>
  <c r="B1921" i="1" s="1"/>
  <c r="B1922" i="1" s="1"/>
  <c r="B1923" i="1" s="1"/>
  <c r="B1924" i="1" s="1"/>
  <c r="B1925" i="1" s="1"/>
  <c r="B1926" i="1" s="1"/>
  <c r="B1927" i="1" s="1"/>
  <c r="B1928" i="1" s="1"/>
  <c r="K1899" i="1"/>
  <c r="C67" i="3"/>
  <c r="L67" i="3" s="1"/>
  <c r="K1872" i="1"/>
  <c r="N1872" i="1" s="1"/>
  <c r="K1873" i="1"/>
  <c r="N1873" i="1" s="1"/>
  <c r="K1874" i="1"/>
  <c r="N1874" i="1" s="1"/>
  <c r="K1875" i="1"/>
  <c r="M1875" i="1" s="1"/>
  <c r="K1876" i="1"/>
  <c r="M1876" i="1" s="1"/>
  <c r="K1877" i="1"/>
  <c r="N1877" i="1" s="1"/>
  <c r="K1878" i="1"/>
  <c r="N1878" i="1" s="1"/>
  <c r="K1879" i="1"/>
  <c r="N1879" i="1" s="1"/>
  <c r="K1880" i="1"/>
  <c r="M1880" i="1" s="1"/>
  <c r="K1881" i="1"/>
  <c r="N1881" i="1" s="1"/>
  <c r="K1882" i="1"/>
  <c r="M1882" i="1" s="1"/>
  <c r="K1883" i="1"/>
  <c r="M1883" i="1" s="1"/>
  <c r="K1884" i="1"/>
  <c r="M1884" i="1" s="1"/>
  <c r="K1885" i="1"/>
  <c r="K1886" i="1"/>
  <c r="M1886" i="1" s="1"/>
  <c r="K1887" i="1"/>
  <c r="N1887" i="1" s="1"/>
  <c r="K1888" i="1"/>
  <c r="N1888" i="1" s="1"/>
  <c r="K1889" i="1"/>
  <c r="M1889" i="1" s="1"/>
  <c r="K1890" i="1"/>
  <c r="K1891" i="1"/>
  <c r="M1891" i="1" s="1"/>
  <c r="K1892" i="1"/>
  <c r="N1892" i="1" s="1"/>
  <c r="K1893" i="1"/>
  <c r="M1893" i="1" s="1"/>
  <c r="K1894" i="1"/>
  <c r="M1894" i="1" s="1"/>
  <c r="K1895" i="1"/>
  <c r="N1895" i="1" s="1"/>
  <c r="K1896" i="1"/>
  <c r="N1896" i="1" s="1"/>
  <c r="K1897" i="1"/>
  <c r="M1897" i="1" s="1"/>
  <c r="K1898" i="1"/>
  <c r="N1898" i="1" s="1"/>
  <c r="S1877" i="1"/>
  <c r="S1873" i="1"/>
  <c r="K1871" i="1"/>
  <c r="M1871" i="1" s="1"/>
  <c r="Q1870" i="1"/>
  <c r="Q1871" i="1" s="1"/>
  <c r="Q1872" i="1" s="1"/>
  <c r="Q1873" i="1" s="1"/>
  <c r="Q1874" i="1" s="1"/>
  <c r="Q1875" i="1" s="1"/>
  <c r="Q1876" i="1" s="1"/>
  <c r="Q1877" i="1" s="1"/>
  <c r="Q1878" i="1" s="1"/>
  <c r="Q1879" i="1" s="1"/>
  <c r="Q1880" i="1" s="1"/>
  <c r="Q1881" i="1" s="1"/>
  <c r="Q1882" i="1" s="1"/>
  <c r="Q1883" i="1" s="1"/>
  <c r="Q1884" i="1" s="1"/>
  <c r="Q1885" i="1" s="1"/>
  <c r="Q1886" i="1" s="1"/>
  <c r="Q1887" i="1" s="1"/>
  <c r="Q1888" i="1" s="1"/>
  <c r="Q1889" i="1" s="1"/>
  <c r="Q1890" i="1" s="1"/>
  <c r="Q1891" i="1" s="1"/>
  <c r="Q1892" i="1" s="1"/>
  <c r="Q1893" i="1" s="1"/>
  <c r="Q1894" i="1" s="1"/>
  <c r="Q1895" i="1" s="1"/>
  <c r="Q1896" i="1" s="1"/>
  <c r="Q1897" i="1" s="1"/>
  <c r="Q1898" i="1" s="1"/>
  <c r="K1870" i="1"/>
  <c r="N1870" i="1" s="1"/>
  <c r="B1870" i="1"/>
  <c r="B1871" i="1" s="1"/>
  <c r="B1872" i="1" s="1"/>
  <c r="B1873" i="1" s="1"/>
  <c r="B1874" i="1" s="1"/>
  <c r="B1875" i="1" s="1"/>
  <c r="B1876" i="1" s="1"/>
  <c r="B1877" i="1" s="1"/>
  <c r="B1878" i="1" s="1"/>
  <c r="B1879" i="1" s="1"/>
  <c r="B1880" i="1" s="1"/>
  <c r="B1881" i="1" s="1"/>
  <c r="B1882" i="1" s="1"/>
  <c r="B1883" i="1" s="1"/>
  <c r="B1884" i="1" s="1"/>
  <c r="B1885" i="1" s="1"/>
  <c r="B1886" i="1" s="1"/>
  <c r="B1887" i="1" s="1"/>
  <c r="B1888" i="1" s="1"/>
  <c r="B1889" i="1" s="1"/>
  <c r="B1890" i="1" s="1"/>
  <c r="B1891" i="1" s="1"/>
  <c r="B1892" i="1" s="1"/>
  <c r="B1893" i="1" s="1"/>
  <c r="B1894" i="1" s="1"/>
  <c r="B1895" i="1" s="1"/>
  <c r="B1896" i="1" s="1"/>
  <c r="B1897" i="1" s="1"/>
  <c r="B1898" i="1" s="1"/>
  <c r="S1869" i="1"/>
  <c r="J67" i="3" s="1"/>
  <c r="P1869" i="1"/>
  <c r="E67" i="3" s="1"/>
  <c r="M67" i="3" s="1"/>
  <c r="K1869" i="1"/>
  <c r="M1869" i="1" s="1"/>
  <c r="AG69" i="3"/>
  <c r="W69" i="3"/>
  <c r="U69" i="3"/>
  <c r="B69" i="3"/>
  <c r="A69" i="3"/>
  <c r="AE69" i="3" s="1"/>
  <c r="AG68" i="3"/>
  <c r="W68" i="3"/>
  <c r="B68" i="3"/>
  <c r="A68" i="3"/>
  <c r="AE68" i="3" s="1"/>
  <c r="AG67" i="3"/>
  <c r="W67" i="3"/>
  <c r="U67" i="3"/>
  <c r="B67" i="3"/>
  <c r="A67" i="3"/>
  <c r="AE67" i="3" s="1"/>
  <c r="N1945" i="1" l="1"/>
  <c r="N1933" i="1"/>
  <c r="M1937" i="1"/>
  <c r="N1936" i="1"/>
  <c r="M1877" i="1"/>
  <c r="M1873" i="1"/>
  <c r="N1897" i="1"/>
  <c r="E68" i="3"/>
  <c r="N1935" i="1"/>
  <c r="M1912" i="1"/>
  <c r="N1947" i="1"/>
  <c r="M1953" i="1"/>
  <c r="M1958" i="1"/>
  <c r="N1912" i="1"/>
  <c r="N1940" i="1"/>
  <c r="M1951" i="1"/>
  <c r="M1878" i="1"/>
  <c r="M1881" i="1"/>
  <c r="N1943" i="1"/>
  <c r="M1950" i="1"/>
  <c r="M1955" i="1"/>
  <c r="M1870" i="1"/>
  <c r="M1946" i="1"/>
  <c r="N1882" i="1"/>
  <c r="N1938" i="1"/>
  <c r="N1942" i="1"/>
  <c r="M1944" i="1"/>
  <c r="M1949" i="1"/>
  <c r="N1948" i="1"/>
  <c r="M1952" i="1"/>
  <c r="M1954" i="1"/>
  <c r="M1956" i="1"/>
  <c r="N1894" i="1"/>
  <c r="R1929" i="1"/>
  <c r="R1930" i="1" s="1"/>
  <c r="R1931" i="1" s="1"/>
  <c r="R1932" i="1" s="1"/>
  <c r="M1929" i="1"/>
  <c r="M1930" i="1"/>
  <c r="M1931" i="1"/>
  <c r="M1932" i="1"/>
  <c r="M1934" i="1"/>
  <c r="N1920" i="1"/>
  <c r="N1893" i="1"/>
  <c r="M1898" i="1"/>
  <c r="R1899" i="1"/>
  <c r="M1900" i="1"/>
  <c r="M1905" i="1"/>
  <c r="M1907" i="1"/>
  <c r="N1886" i="1"/>
  <c r="M1874" i="1"/>
  <c r="P1870" i="1"/>
  <c r="P1871" i="1" s="1"/>
  <c r="P1872" i="1" s="1"/>
  <c r="P1873" i="1" s="1"/>
  <c r="P1874" i="1" s="1"/>
  <c r="P1875" i="1" s="1"/>
  <c r="P1876" i="1" s="1"/>
  <c r="P1877" i="1" s="1"/>
  <c r="P1878" i="1" s="1"/>
  <c r="P1879" i="1" s="1"/>
  <c r="P1880" i="1" s="1"/>
  <c r="P1881" i="1" s="1"/>
  <c r="P1882" i="1" s="1"/>
  <c r="P1883" i="1" s="1"/>
  <c r="P1884" i="1" s="1"/>
  <c r="P1885" i="1" s="1"/>
  <c r="P1886" i="1" s="1"/>
  <c r="P1887" i="1" s="1"/>
  <c r="P1888" i="1" s="1"/>
  <c r="P1889" i="1" s="1"/>
  <c r="P1890" i="1" s="1"/>
  <c r="P1891" i="1" s="1"/>
  <c r="P1892" i="1" s="1"/>
  <c r="P1893" i="1" s="1"/>
  <c r="P1894" i="1" s="1"/>
  <c r="P1895" i="1" s="1"/>
  <c r="P1896" i="1" s="1"/>
  <c r="P1897" i="1" s="1"/>
  <c r="P1898" i="1" s="1"/>
  <c r="N1916" i="1"/>
  <c r="M1887" i="1"/>
  <c r="M1911" i="1"/>
  <c r="N1924" i="1"/>
  <c r="M1879" i="1"/>
  <c r="N1889" i="1"/>
  <c r="M1903" i="1"/>
  <c r="N1891" i="1"/>
  <c r="M1901" i="1"/>
  <c r="M1888" i="1"/>
  <c r="M1896" i="1"/>
  <c r="M1908" i="1"/>
  <c r="M1913" i="1"/>
  <c r="M1917" i="1"/>
  <c r="M1921" i="1"/>
  <c r="M1925" i="1"/>
  <c r="N1869" i="1"/>
  <c r="N1883" i="1"/>
  <c r="M1928" i="1"/>
  <c r="N1902" i="1"/>
  <c r="M1902" i="1"/>
  <c r="N1914" i="1"/>
  <c r="M1914" i="1"/>
  <c r="N1922" i="1"/>
  <c r="M1922" i="1"/>
  <c r="N1899" i="1"/>
  <c r="M1899" i="1"/>
  <c r="M1904" i="1"/>
  <c r="N1904" i="1"/>
  <c r="N1906" i="1"/>
  <c r="M1906" i="1"/>
  <c r="M1909" i="1"/>
  <c r="N1909" i="1"/>
  <c r="N1918" i="1"/>
  <c r="M1918" i="1"/>
  <c r="M1926" i="1"/>
  <c r="N1926" i="1"/>
  <c r="M1910" i="1"/>
  <c r="M1915" i="1"/>
  <c r="M1919" i="1"/>
  <c r="M1923" i="1"/>
  <c r="M1927" i="1"/>
  <c r="H67" i="3"/>
  <c r="I67" i="3"/>
  <c r="N67" i="3"/>
  <c r="R1869" i="1"/>
  <c r="M1872" i="1"/>
  <c r="N1884" i="1"/>
  <c r="M1892" i="1"/>
  <c r="N1871" i="1"/>
  <c r="N1876" i="1"/>
  <c r="N1890" i="1"/>
  <c r="M1890" i="1"/>
  <c r="N1875" i="1"/>
  <c r="N1880" i="1"/>
  <c r="N1885" i="1"/>
  <c r="M1885" i="1"/>
  <c r="M1895" i="1"/>
  <c r="K1852" i="1"/>
  <c r="K1854" i="1"/>
  <c r="N1854" i="1" s="1"/>
  <c r="K1855" i="1"/>
  <c r="M1855" i="1" s="1"/>
  <c r="K1857" i="1"/>
  <c r="K1858" i="1"/>
  <c r="K1856" i="1"/>
  <c r="N1856" i="1" s="1"/>
  <c r="K1860" i="1"/>
  <c r="N1860" i="1" s="1"/>
  <c r="M1859" i="1"/>
  <c r="K1861" i="1"/>
  <c r="K1862" i="1"/>
  <c r="N1862" i="1" s="1"/>
  <c r="K1863" i="1"/>
  <c r="N1863" i="1" s="1"/>
  <c r="N1864" i="1"/>
  <c r="K1865" i="1"/>
  <c r="K1867" i="1"/>
  <c r="N1867" i="1" s="1"/>
  <c r="K1866" i="1"/>
  <c r="M1866" i="1" s="1"/>
  <c r="C66" i="3"/>
  <c r="L66" i="3" s="1"/>
  <c r="AG66" i="3"/>
  <c r="W66" i="3"/>
  <c r="U66" i="3"/>
  <c r="M1868" i="1"/>
  <c r="N1858" i="1"/>
  <c r="K1853" i="1"/>
  <c r="N1853" i="1" s="1"/>
  <c r="N1851" i="1"/>
  <c r="K1849" i="1"/>
  <c r="N1849" i="1" s="1"/>
  <c r="K1850" i="1"/>
  <c r="S1847" i="1"/>
  <c r="K1848" i="1"/>
  <c r="N1848" i="1" s="1"/>
  <c r="N1847" i="1"/>
  <c r="M1847" i="1"/>
  <c r="K1845" i="1"/>
  <c r="N1845" i="1" s="1"/>
  <c r="K1846" i="1"/>
  <c r="N1846" i="1" s="1"/>
  <c r="K1844" i="1"/>
  <c r="N1844" i="1" s="1"/>
  <c r="S1843" i="1"/>
  <c r="K1843" i="1"/>
  <c r="K1842" i="1"/>
  <c r="N1842" i="1" s="1"/>
  <c r="K1841" i="1"/>
  <c r="N1841" i="1" s="1"/>
  <c r="Q1840" i="1"/>
  <c r="Q1841" i="1" s="1"/>
  <c r="K1840" i="1"/>
  <c r="B1840" i="1"/>
  <c r="B1841" i="1" s="1"/>
  <c r="B1842" i="1" s="1"/>
  <c r="B1843" i="1" s="1"/>
  <c r="B1844" i="1" s="1"/>
  <c r="B1845" i="1" s="1"/>
  <c r="B1846" i="1" s="1"/>
  <c r="B1847" i="1" s="1"/>
  <c r="B1848" i="1" s="1"/>
  <c r="B1849" i="1" s="1"/>
  <c r="B1850" i="1" s="1"/>
  <c r="B1851" i="1" s="1"/>
  <c r="B1852" i="1" s="1"/>
  <c r="B1853" i="1" s="1"/>
  <c r="B1854" i="1" s="1"/>
  <c r="B1855" i="1" s="1"/>
  <c r="B1856" i="1" s="1"/>
  <c r="B1857" i="1" s="1"/>
  <c r="B1858" i="1" s="1"/>
  <c r="B1859" i="1" s="1"/>
  <c r="B1860" i="1" s="1"/>
  <c r="B1861" i="1" s="1"/>
  <c r="B1862" i="1" s="1"/>
  <c r="B1863" i="1" s="1"/>
  <c r="B1864" i="1" s="1"/>
  <c r="B1865" i="1" s="1"/>
  <c r="B1866" i="1" s="1"/>
  <c r="B1867" i="1" s="1"/>
  <c r="B1868" i="1" s="1"/>
  <c r="S1839" i="1"/>
  <c r="J66" i="3" s="1"/>
  <c r="P1839" i="1"/>
  <c r="P1840" i="1" s="1"/>
  <c r="P1841" i="1" s="1"/>
  <c r="K1839" i="1"/>
  <c r="N1839" i="1" s="1"/>
  <c r="W65" i="3"/>
  <c r="K1823" i="1"/>
  <c r="C65" i="3"/>
  <c r="L65" i="3" s="1"/>
  <c r="AG65" i="3"/>
  <c r="U65" i="3"/>
  <c r="K1834" i="1"/>
  <c r="S1931" i="1" l="1"/>
  <c r="S1935" i="1" s="1"/>
  <c r="R1900" i="1"/>
  <c r="R1901" i="1" s="1"/>
  <c r="R1902" i="1" s="1"/>
  <c r="R1903" i="1" s="1"/>
  <c r="R1904" i="1" s="1"/>
  <c r="R1905" i="1" s="1"/>
  <c r="D68" i="3"/>
  <c r="M1856" i="1"/>
  <c r="P1842" i="1"/>
  <c r="Q1842" i="1"/>
  <c r="L68" i="3"/>
  <c r="M1854" i="1"/>
  <c r="S1901" i="1"/>
  <c r="S1905" i="1" s="1"/>
  <c r="R1870" i="1"/>
  <c r="R1871" i="1" s="1"/>
  <c r="R1872" i="1" s="1"/>
  <c r="R1873" i="1" s="1"/>
  <c r="R1874" i="1" s="1"/>
  <c r="R1875" i="1" s="1"/>
  <c r="R1876" i="1" s="1"/>
  <c r="R1877" i="1" s="1"/>
  <c r="R1878" i="1" s="1"/>
  <c r="R1879" i="1" s="1"/>
  <c r="R1880" i="1" s="1"/>
  <c r="R1881" i="1" s="1"/>
  <c r="R1882" i="1" s="1"/>
  <c r="R1883" i="1" s="1"/>
  <c r="R1884" i="1" s="1"/>
  <c r="R1885" i="1" s="1"/>
  <c r="R1886" i="1" s="1"/>
  <c r="R1887" i="1" s="1"/>
  <c r="R1888" i="1" s="1"/>
  <c r="R1889" i="1" s="1"/>
  <c r="R1890" i="1" s="1"/>
  <c r="R1891" i="1" s="1"/>
  <c r="R1892" i="1" s="1"/>
  <c r="R1893" i="1" s="1"/>
  <c r="R1894" i="1" s="1"/>
  <c r="R1895" i="1" s="1"/>
  <c r="R1896" i="1" s="1"/>
  <c r="R1897" i="1" s="1"/>
  <c r="R1898" i="1" s="1"/>
  <c r="D67" i="3"/>
  <c r="S1871" i="1"/>
  <c r="S1875" i="1" s="1"/>
  <c r="M1839" i="1"/>
  <c r="N1855" i="1"/>
  <c r="M1860" i="1"/>
  <c r="N1868" i="1"/>
  <c r="N1859" i="1"/>
  <c r="M1849" i="1"/>
  <c r="N1866" i="1"/>
  <c r="M1844" i="1"/>
  <c r="M1845" i="1"/>
  <c r="M1841" i="1"/>
  <c r="M1848" i="1"/>
  <c r="M1851" i="1"/>
  <c r="M1864" i="1"/>
  <c r="E66" i="3"/>
  <c r="N66" i="3" s="1"/>
  <c r="M1863" i="1"/>
  <c r="N1850" i="1"/>
  <c r="M1850" i="1"/>
  <c r="N1865" i="1"/>
  <c r="M1865" i="1"/>
  <c r="M1853" i="1"/>
  <c r="N1852" i="1"/>
  <c r="M1852" i="1"/>
  <c r="R1839" i="1"/>
  <c r="N1840" i="1"/>
  <c r="M1840" i="1"/>
  <c r="M1842" i="1"/>
  <c r="N1843" i="1"/>
  <c r="M1843" i="1"/>
  <c r="M1846" i="1"/>
  <c r="N1857" i="1"/>
  <c r="M1857" i="1"/>
  <c r="N1861" i="1"/>
  <c r="M1861" i="1"/>
  <c r="M1858" i="1"/>
  <c r="M1862" i="1"/>
  <c r="M1867" i="1"/>
  <c r="M1829" i="1"/>
  <c r="N1823" i="1"/>
  <c r="M1823" i="1"/>
  <c r="K1822" i="1"/>
  <c r="M1822" i="1" s="1"/>
  <c r="K1838" i="1"/>
  <c r="N1837" i="1"/>
  <c r="K1836" i="1"/>
  <c r="N1836" i="1" s="1"/>
  <c r="K1835" i="1"/>
  <c r="K1833" i="1"/>
  <c r="N1833" i="1" s="1"/>
  <c r="N1834" i="1"/>
  <c r="M1834" i="1"/>
  <c r="K1832" i="1"/>
  <c r="M1832" i="1" s="1"/>
  <c r="K1831" i="1"/>
  <c r="M1831" i="1" s="1"/>
  <c r="K1830" i="1"/>
  <c r="K1828" i="1"/>
  <c r="N1828" i="1" s="1"/>
  <c r="K1827" i="1"/>
  <c r="M1827" i="1" s="1"/>
  <c r="K1825" i="1"/>
  <c r="M1825" i="1" s="1"/>
  <c r="K1826" i="1"/>
  <c r="N1826" i="1" s="1"/>
  <c r="K1824" i="1"/>
  <c r="N1824" i="1" s="1"/>
  <c r="K1821" i="1"/>
  <c r="M1821" i="1" s="1"/>
  <c r="K1819" i="1"/>
  <c r="N1819" i="1" s="1"/>
  <c r="K1820" i="1"/>
  <c r="N1820" i="1" s="1"/>
  <c r="S1818" i="1"/>
  <c r="K1818" i="1"/>
  <c r="M1818" i="1" s="1"/>
  <c r="N1817" i="1"/>
  <c r="M1817" i="1"/>
  <c r="K1816" i="1"/>
  <c r="N1816" i="1" s="1"/>
  <c r="K1815" i="1"/>
  <c r="N1815" i="1" s="1"/>
  <c r="K1814" i="1"/>
  <c r="M1814" i="1" s="1"/>
  <c r="S1813" i="1"/>
  <c r="K1813" i="1"/>
  <c r="N1813" i="1" s="1"/>
  <c r="K1812" i="1"/>
  <c r="N1812" i="1" s="1"/>
  <c r="K1811" i="1"/>
  <c r="N1811" i="1" s="1"/>
  <c r="Q1810" i="1"/>
  <c r="Q1811" i="1" s="1"/>
  <c r="Q1812" i="1" s="1"/>
  <c r="Q1813" i="1" s="1"/>
  <c r="Q1814" i="1" s="1"/>
  <c r="Q1815" i="1" s="1"/>
  <c r="Q1816" i="1" s="1"/>
  <c r="Q1817" i="1" s="1"/>
  <c r="Q1818" i="1" s="1"/>
  <c r="Q1819" i="1" s="1"/>
  <c r="Q1820" i="1" s="1"/>
  <c r="Q1821" i="1" s="1"/>
  <c r="Q1822" i="1" s="1"/>
  <c r="Q1823" i="1" s="1"/>
  <c r="Q1824" i="1" s="1"/>
  <c r="Q1825" i="1" s="1"/>
  <c r="Q1826" i="1" s="1"/>
  <c r="Q1827" i="1" s="1"/>
  <c r="Q1828" i="1" s="1"/>
  <c r="Q1829" i="1" s="1"/>
  <c r="Q1830" i="1" s="1"/>
  <c r="Q1831" i="1" s="1"/>
  <c r="Q1832" i="1" s="1"/>
  <c r="Q1833" i="1" s="1"/>
  <c r="Q1834" i="1" s="1"/>
  <c r="Q1835" i="1" s="1"/>
  <c r="Q1836" i="1" s="1"/>
  <c r="Q1837" i="1" s="1"/>
  <c r="Q1838" i="1" s="1"/>
  <c r="K1810" i="1"/>
  <c r="N1810" i="1" s="1"/>
  <c r="B1810" i="1"/>
  <c r="B1811" i="1" s="1"/>
  <c r="B1812" i="1" s="1"/>
  <c r="B1813" i="1" s="1"/>
  <c r="B1814" i="1" s="1"/>
  <c r="B1815" i="1" s="1"/>
  <c r="B1816" i="1" s="1"/>
  <c r="B1817" i="1" s="1"/>
  <c r="B1818" i="1" s="1"/>
  <c r="B1819" i="1" s="1"/>
  <c r="B1820" i="1" s="1"/>
  <c r="B1821" i="1" s="1"/>
  <c r="B1822" i="1" s="1"/>
  <c r="B1823" i="1" s="1"/>
  <c r="B1824" i="1" s="1"/>
  <c r="B1825" i="1" s="1"/>
  <c r="B1826" i="1" s="1"/>
  <c r="B1827" i="1" s="1"/>
  <c r="B1828" i="1" s="1"/>
  <c r="B1829" i="1" s="1"/>
  <c r="B1830" i="1" s="1"/>
  <c r="B1831" i="1" s="1"/>
  <c r="B1832" i="1" s="1"/>
  <c r="B1833" i="1" s="1"/>
  <c r="B1834" i="1" s="1"/>
  <c r="B1835" i="1" s="1"/>
  <c r="B1836" i="1" s="1"/>
  <c r="B1837" i="1" s="1"/>
  <c r="B1838" i="1" s="1"/>
  <c r="S1809" i="1"/>
  <c r="J65" i="3" s="1"/>
  <c r="P1809" i="1"/>
  <c r="K1809" i="1"/>
  <c r="W64" i="3"/>
  <c r="C64" i="3"/>
  <c r="L64" i="3" s="1"/>
  <c r="AG64" i="3"/>
  <c r="U64" i="3"/>
  <c r="C63" i="3"/>
  <c r="L63" i="3" s="1"/>
  <c r="AG63" i="3"/>
  <c r="W63" i="3"/>
  <c r="U63" i="3"/>
  <c r="C62" i="3"/>
  <c r="K1771" i="1"/>
  <c r="N1761" i="1"/>
  <c r="M1761" i="1"/>
  <c r="K1808" i="1"/>
  <c r="N1808" i="1" s="1"/>
  <c r="K1807" i="1"/>
  <c r="M1807" i="1" s="1"/>
  <c r="K1806" i="1"/>
  <c r="K1805" i="1"/>
  <c r="N1805" i="1" s="1"/>
  <c r="K1804" i="1"/>
  <c r="N1804" i="1" s="1"/>
  <c r="K1803" i="1"/>
  <c r="M1803" i="1" s="1"/>
  <c r="K1802" i="1"/>
  <c r="N1801" i="1"/>
  <c r="M1801" i="1"/>
  <c r="K1800" i="1"/>
  <c r="N1800" i="1" s="1"/>
  <c r="K1799" i="1"/>
  <c r="N1799" i="1" s="1"/>
  <c r="K1798" i="1"/>
  <c r="M1798" i="1" s="1"/>
  <c r="K1797" i="1"/>
  <c r="K1796" i="1"/>
  <c r="N1796" i="1" s="1"/>
  <c r="K1795" i="1"/>
  <c r="N1795" i="1" s="1"/>
  <c r="K1794" i="1"/>
  <c r="M1794" i="1" s="1"/>
  <c r="K1793" i="1"/>
  <c r="N1793" i="1" s="1"/>
  <c r="K1792" i="1"/>
  <c r="M1792" i="1" s="1"/>
  <c r="K1791" i="1"/>
  <c r="N1791" i="1" s="1"/>
  <c r="K1790" i="1"/>
  <c r="M1790" i="1" s="1"/>
  <c r="K1789" i="1"/>
  <c r="N1789" i="1" s="1"/>
  <c r="S1788" i="1"/>
  <c r="K1788" i="1"/>
  <c r="M1788" i="1" s="1"/>
  <c r="N1787" i="1"/>
  <c r="M1787" i="1"/>
  <c r="K1786" i="1"/>
  <c r="M1786" i="1" s="1"/>
  <c r="K1785" i="1"/>
  <c r="N1785" i="1" s="1"/>
  <c r="K1784" i="1"/>
  <c r="N1784" i="1" s="1"/>
  <c r="S1783" i="1"/>
  <c r="K1783" i="1"/>
  <c r="N1783" i="1" s="1"/>
  <c r="K1782" i="1"/>
  <c r="N1782" i="1" s="1"/>
  <c r="K1781" i="1"/>
  <c r="M1781" i="1" s="1"/>
  <c r="Q1780" i="1"/>
  <c r="Q1781" i="1" s="1"/>
  <c r="Q1782" i="1" s="1"/>
  <c r="Q1783" i="1" s="1"/>
  <c r="Q1784" i="1" s="1"/>
  <c r="Q1785" i="1" s="1"/>
  <c r="Q1786" i="1" s="1"/>
  <c r="Q1787" i="1" s="1"/>
  <c r="Q1788" i="1" s="1"/>
  <c r="Q1789" i="1" s="1"/>
  <c r="Q1790" i="1" s="1"/>
  <c r="Q1791" i="1" s="1"/>
  <c r="Q1792" i="1" s="1"/>
  <c r="Q1793" i="1" s="1"/>
  <c r="Q1794" i="1" s="1"/>
  <c r="Q1795" i="1" s="1"/>
  <c r="Q1796" i="1" s="1"/>
  <c r="Q1797" i="1" s="1"/>
  <c r="Q1798" i="1" s="1"/>
  <c r="Q1799" i="1" s="1"/>
  <c r="Q1800" i="1" s="1"/>
  <c r="Q1801" i="1" s="1"/>
  <c r="Q1802" i="1" s="1"/>
  <c r="Q1803" i="1" s="1"/>
  <c r="Q1804" i="1" s="1"/>
  <c r="Q1805" i="1" s="1"/>
  <c r="Q1806" i="1" s="1"/>
  <c r="Q1807" i="1" s="1"/>
  <c r="Q1808" i="1" s="1"/>
  <c r="K1780" i="1"/>
  <c r="N1780" i="1" s="1"/>
  <c r="B1780" i="1"/>
  <c r="B1781" i="1" s="1"/>
  <c r="B1782" i="1" s="1"/>
  <c r="B1783" i="1" s="1"/>
  <c r="B1784" i="1" s="1"/>
  <c r="B1785" i="1" s="1"/>
  <c r="B1786" i="1" s="1"/>
  <c r="B1787" i="1" s="1"/>
  <c r="B1788" i="1" s="1"/>
  <c r="B1789" i="1" s="1"/>
  <c r="B1790" i="1" s="1"/>
  <c r="B1791" i="1" s="1"/>
  <c r="B1792" i="1" s="1"/>
  <c r="B1793" i="1" s="1"/>
  <c r="B1794" i="1" s="1"/>
  <c r="B1795" i="1" s="1"/>
  <c r="B1796" i="1" s="1"/>
  <c r="B1797" i="1" s="1"/>
  <c r="B1798" i="1" s="1"/>
  <c r="B1799" i="1" s="1"/>
  <c r="B1800" i="1" s="1"/>
  <c r="B1801" i="1" s="1"/>
  <c r="B1802" i="1" s="1"/>
  <c r="B1803" i="1" s="1"/>
  <c r="B1804" i="1" s="1"/>
  <c r="B1805" i="1" s="1"/>
  <c r="B1806" i="1" s="1"/>
  <c r="B1807" i="1" s="1"/>
  <c r="B1808" i="1" s="1"/>
  <c r="S1779" i="1"/>
  <c r="J64" i="3" s="1"/>
  <c r="P1779" i="1"/>
  <c r="P1780" i="1" s="1"/>
  <c r="P1781" i="1" s="1"/>
  <c r="P1782" i="1" s="1"/>
  <c r="P1783" i="1" s="1"/>
  <c r="P1784" i="1" s="1"/>
  <c r="P1785" i="1" s="1"/>
  <c r="P1786" i="1" s="1"/>
  <c r="P1787" i="1" s="1"/>
  <c r="P1788" i="1" s="1"/>
  <c r="P1789" i="1" s="1"/>
  <c r="P1790" i="1" s="1"/>
  <c r="P1791" i="1" s="1"/>
  <c r="P1792" i="1" s="1"/>
  <c r="P1793" i="1" s="1"/>
  <c r="P1794" i="1" s="1"/>
  <c r="P1795" i="1" s="1"/>
  <c r="P1796" i="1" s="1"/>
  <c r="P1797" i="1" s="1"/>
  <c r="P1798" i="1" s="1"/>
  <c r="P1799" i="1" s="1"/>
  <c r="P1800" i="1" s="1"/>
  <c r="P1801" i="1" s="1"/>
  <c r="P1802" i="1" s="1"/>
  <c r="P1803" i="1" s="1"/>
  <c r="P1804" i="1" s="1"/>
  <c r="P1805" i="1" s="1"/>
  <c r="P1806" i="1" s="1"/>
  <c r="P1807" i="1" s="1"/>
  <c r="P1808" i="1" s="1"/>
  <c r="K1779" i="1"/>
  <c r="M1779" i="1" s="1"/>
  <c r="K1753" i="1"/>
  <c r="M1753" i="1" s="1"/>
  <c r="K1774" i="1"/>
  <c r="M1774" i="1" s="1"/>
  <c r="K1773" i="1"/>
  <c r="M1773" i="1" s="1"/>
  <c r="K1778" i="1"/>
  <c r="M1778" i="1" s="1"/>
  <c r="K1777" i="1"/>
  <c r="M1777" i="1" s="1"/>
  <c r="S1749" i="1"/>
  <c r="J63" i="3" s="1"/>
  <c r="N1756" i="1"/>
  <c r="M1756" i="1"/>
  <c r="K1776" i="1"/>
  <c r="N1776" i="1" s="1"/>
  <c r="K1775" i="1"/>
  <c r="N1775" i="1" s="1"/>
  <c r="K1772" i="1"/>
  <c r="N1772" i="1" s="1"/>
  <c r="M1771" i="1"/>
  <c r="K1770" i="1"/>
  <c r="M1770" i="1" s="1"/>
  <c r="K1769" i="1"/>
  <c r="M1769" i="1" s="1"/>
  <c r="K1768" i="1"/>
  <c r="N1768" i="1" s="1"/>
  <c r="K1767" i="1"/>
  <c r="M1767" i="1" s="1"/>
  <c r="K1766" i="1"/>
  <c r="N1766" i="1" s="1"/>
  <c r="K1765" i="1"/>
  <c r="N1765" i="1" s="1"/>
  <c r="N1764" i="1"/>
  <c r="K1763" i="1"/>
  <c r="M1763" i="1" s="1"/>
  <c r="K1762" i="1"/>
  <c r="N1762" i="1" s="1"/>
  <c r="K1760" i="1"/>
  <c r="N1760" i="1" s="1"/>
  <c r="K1759" i="1"/>
  <c r="M1759" i="1" s="1"/>
  <c r="S1758" i="1"/>
  <c r="K1758" i="1"/>
  <c r="M1758" i="1" s="1"/>
  <c r="K1757" i="1"/>
  <c r="N1757" i="1" s="1"/>
  <c r="K1755" i="1"/>
  <c r="M1755" i="1" s="1"/>
  <c r="K1754" i="1"/>
  <c r="N1754" i="1" s="1"/>
  <c r="S1753" i="1"/>
  <c r="K1752" i="1"/>
  <c r="M1752" i="1" s="1"/>
  <c r="K1751" i="1"/>
  <c r="N1751" i="1" s="1"/>
  <c r="Q1750" i="1"/>
  <c r="Q1751" i="1" s="1"/>
  <c r="Q1752" i="1" s="1"/>
  <c r="Q1753" i="1" s="1"/>
  <c r="Q1754" i="1" s="1"/>
  <c r="Q1755" i="1" s="1"/>
  <c r="Q1756" i="1" s="1"/>
  <c r="Q1757" i="1" s="1"/>
  <c r="Q1758" i="1" s="1"/>
  <c r="Q1759" i="1" s="1"/>
  <c r="Q1760" i="1" s="1"/>
  <c r="Q1761" i="1" s="1"/>
  <c r="Q1762" i="1" s="1"/>
  <c r="Q1763" i="1" s="1"/>
  <c r="Q1764" i="1" s="1"/>
  <c r="Q1765" i="1" s="1"/>
  <c r="Q1766" i="1" s="1"/>
  <c r="Q1767" i="1" s="1"/>
  <c r="Q1768" i="1" s="1"/>
  <c r="Q1769" i="1" s="1"/>
  <c r="Q1770" i="1" s="1"/>
  <c r="Q1771" i="1" s="1"/>
  <c r="Q1772" i="1" s="1"/>
  <c r="Q1773" i="1" s="1"/>
  <c r="Q1774" i="1" s="1"/>
  <c r="Q1775" i="1" s="1"/>
  <c r="Q1776" i="1" s="1"/>
  <c r="Q1777" i="1" s="1"/>
  <c r="Q1778" i="1" s="1"/>
  <c r="K1750" i="1"/>
  <c r="N1750" i="1" s="1"/>
  <c r="B1750" i="1"/>
  <c r="B1751" i="1" s="1"/>
  <c r="B1752" i="1" s="1"/>
  <c r="B1753" i="1" s="1"/>
  <c r="B1754" i="1" s="1"/>
  <c r="B1755" i="1" s="1"/>
  <c r="B1756" i="1" s="1"/>
  <c r="B1757" i="1" s="1"/>
  <c r="B1758" i="1" s="1"/>
  <c r="B1759" i="1" s="1"/>
  <c r="B1760" i="1" s="1"/>
  <c r="B1761" i="1" s="1"/>
  <c r="B1762" i="1" s="1"/>
  <c r="B1763" i="1" s="1"/>
  <c r="B1764" i="1" s="1"/>
  <c r="B1765" i="1" s="1"/>
  <c r="B1766" i="1" s="1"/>
  <c r="B1767" i="1" s="1"/>
  <c r="B1768" i="1" s="1"/>
  <c r="B1769" i="1" s="1"/>
  <c r="B1770" i="1" s="1"/>
  <c r="B1771" i="1" s="1"/>
  <c r="B1772" i="1" s="1"/>
  <c r="B1773" i="1" s="1"/>
  <c r="B1774" i="1" s="1"/>
  <c r="B1775" i="1" s="1"/>
  <c r="B1776" i="1" s="1"/>
  <c r="B1777" i="1" s="1"/>
  <c r="B1778" i="1" s="1"/>
  <c r="P1749" i="1"/>
  <c r="P1750" i="1" s="1"/>
  <c r="P1751" i="1" s="1"/>
  <c r="P1752" i="1" s="1"/>
  <c r="P1753" i="1" s="1"/>
  <c r="P1754" i="1" s="1"/>
  <c r="P1755" i="1" s="1"/>
  <c r="P1756" i="1" s="1"/>
  <c r="P1757" i="1" s="1"/>
  <c r="P1758" i="1" s="1"/>
  <c r="P1759" i="1" s="1"/>
  <c r="P1760" i="1" s="1"/>
  <c r="P1761" i="1" s="1"/>
  <c r="P1762" i="1" s="1"/>
  <c r="P1763" i="1" s="1"/>
  <c r="P1764" i="1" s="1"/>
  <c r="P1765" i="1" s="1"/>
  <c r="P1766" i="1" s="1"/>
  <c r="P1767" i="1" s="1"/>
  <c r="P1768" i="1" s="1"/>
  <c r="P1769" i="1" s="1"/>
  <c r="P1770" i="1" s="1"/>
  <c r="P1771" i="1" s="1"/>
  <c r="P1772" i="1" s="1"/>
  <c r="P1773" i="1" s="1"/>
  <c r="P1774" i="1" s="1"/>
  <c r="P1775" i="1" s="1"/>
  <c r="P1776" i="1" s="1"/>
  <c r="P1777" i="1" s="1"/>
  <c r="P1778" i="1" s="1"/>
  <c r="K1749" i="1"/>
  <c r="M1749" i="1" s="1"/>
  <c r="R1906" i="1" l="1"/>
  <c r="R1907" i="1" s="1"/>
  <c r="R1908" i="1" s="1"/>
  <c r="R1909" i="1" s="1"/>
  <c r="R1910" i="1" s="1"/>
  <c r="R1911" i="1" s="1"/>
  <c r="R1912" i="1" s="1"/>
  <c r="R1913" i="1" s="1"/>
  <c r="R1914" i="1" s="1"/>
  <c r="R1915" i="1" s="1"/>
  <c r="R1916" i="1" s="1"/>
  <c r="R1917" i="1" s="1"/>
  <c r="R1918" i="1" s="1"/>
  <c r="R1919" i="1" s="1"/>
  <c r="R1920" i="1" s="1"/>
  <c r="R1921" i="1" s="1"/>
  <c r="R1922" i="1" s="1"/>
  <c r="R1923" i="1" s="1"/>
  <c r="R1924" i="1" s="1"/>
  <c r="R1925" i="1" s="1"/>
  <c r="R1926" i="1" s="1"/>
  <c r="R1927" i="1" s="1"/>
  <c r="R1928" i="1" s="1"/>
  <c r="Q1843" i="1"/>
  <c r="Q1844" i="1" s="1"/>
  <c r="Q1845" i="1" s="1"/>
  <c r="Q1846" i="1" s="1"/>
  <c r="Q1847" i="1" s="1"/>
  <c r="Q1848" i="1" s="1"/>
  <c r="Q1849" i="1" s="1"/>
  <c r="Q1850" i="1" s="1"/>
  <c r="Q1851" i="1" s="1"/>
  <c r="Q1852" i="1" s="1"/>
  <c r="Q1853" i="1" s="1"/>
  <c r="Q1854" i="1" s="1"/>
  <c r="Q1855" i="1" s="1"/>
  <c r="Q1856" i="1" s="1"/>
  <c r="Q1857" i="1" s="1"/>
  <c r="Q1858" i="1" s="1"/>
  <c r="Q1859" i="1" s="1"/>
  <c r="Q1860" i="1" s="1"/>
  <c r="Q1861" i="1" s="1"/>
  <c r="Q1862" i="1" s="1"/>
  <c r="Q1863" i="1" s="1"/>
  <c r="Q1864" i="1" s="1"/>
  <c r="Q1865" i="1" s="1"/>
  <c r="Q1866" i="1" s="1"/>
  <c r="Q1867" i="1" s="1"/>
  <c r="Q1868" i="1" s="1"/>
  <c r="L69" i="3"/>
  <c r="M68" i="3"/>
  <c r="I68" i="3"/>
  <c r="H68" i="3"/>
  <c r="P1843" i="1"/>
  <c r="P1844" i="1" s="1"/>
  <c r="P1845" i="1" s="1"/>
  <c r="P1846" i="1" s="1"/>
  <c r="P1847" i="1" s="1"/>
  <c r="P1848" i="1" s="1"/>
  <c r="P1849" i="1" s="1"/>
  <c r="P1850" i="1" s="1"/>
  <c r="P1851" i="1" s="1"/>
  <c r="P1852" i="1" s="1"/>
  <c r="P1853" i="1" s="1"/>
  <c r="P1854" i="1" s="1"/>
  <c r="P1855" i="1" s="1"/>
  <c r="P1856" i="1" s="1"/>
  <c r="P1857" i="1" s="1"/>
  <c r="P1858" i="1" s="1"/>
  <c r="P1859" i="1" s="1"/>
  <c r="P1860" i="1" s="1"/>
  <c r="P1861" i="1" s="1"/>
  <c r="P1862" i="1" s="1"/>
  <c r="P1863" i="1" s="1"/>
  <c r="P1864" i="1" s="1"/>
  <c r="P1865" i="1" s="1"/>
  <c r="P1866" i="1" s="1"/>
  <c r="P1867" i="1" s="1"/>
  <c r="P1868" i="1" s="1"/>
  <c r="M66" i="3"/>
  <c r="P1810" i="1"/>
  <c r="P1811" i="1" s="1"/>
  <c r="P1812" i="1" s="1"/>
  <c r="P1813" i="1" s="1"/>
  <c r="P1814" i="1" s="1"/>
  <c r="P1815" i="1" s="1"/>
  <c r="P1816" i="1" s="1"/>
  <c r="P1817" i="1" s="1"/>
  <c r="P1818" i="1" s="1"/>
  <c r="P1819" i="1" s="1"/>
  <c r="P1820" i="1" s="1"/>
  <c r="P1821" i="1" s="1"/>
  <c r="P1822" i="1" s="1"/>
  <c r="P1823" i="1" s="1"/>
  <c r="P1824" i="1" s="1"/>
  <c r="P1825" i="1" s="1"/>
  <c r="P1826" i="1" s="1"/>
  <c r="P1827" i="1" s="1"/>
  <c r="P1828" i="1" s="1"/>
  <c r="P1829" i="1" s="1"/>
  <c r="P1830" i="1" s="1"/>
  <c r="P1831" i="1" s="1"/>
  <c r="P1832" i="1" s="1"/>
  <c r="P1833" i="1" s="1"/>
  <c r="P1834" i="1" s="1"/>
  <c r="P1835" i="1" s="1"/>
  <c r="P1836" i="1" s="1"/>
  <c r="P1837" i="1" s="1"/>
  <c r="P1838" i="1" s="1"/>
  <c r="E65" i="3"/>
  <c r="N65" i="3" s="1"/>
  <c r="R1809" i="1"/>
  <c r="D65" i="3" s="1"/>
  <c r="H66" i="3"/>
  <c r="I66" i="3"/>
  <c r="S1841" i="1"/>
  <c r="R1840" i="1"/>
  <c r="D66" i="3"/>
  <c r="K66" i="3" s="1"/>
  <c r="N1829" i="1"/>
  <c r="N1827" i="1"/>
  <c r="N1822" i="1"/>
  <c r="M1810" i="1"/>
  <c r="N1832" i="1"/>
  <c r="M1833" i="1"/>
  <c r="M1837" i="1"/>
  <c r="M1809" i="1"/>
  <c r="M1815" i="1"/>
  <c r="M1824" i="1"/>
  <c r="N1825" i="1"/>
  <c r="N1831" i="1"/>
  <c r="M1836" i="1"/>
  <c r="E64" i="3"/>
  <c r="N1809" i="1"/>
  <c r="M1812" i="1"/>
  <c r="M1828" i="1"/>
  <c r="R1749" i="1"/>
  <c r="D63" i="3" s="1"/>
  <c r="E63" i="3"/>
  <c r="N1821" i="1"/>
  <c r="N1830" i="1"/>
  <c r="M1830" i="1"/>
  <c r="N1835" i="1"/>
  <c r="M1835" i="1"/>
  <c r="N1838" i="1"/>
  <c r="M1838" i="1"/>
  <c r="M1816" i="1"/>
  <c r="M1819" i="1"/>
  <c r="M1813" i="1"/>
  <c r="N1814" i="1"/>
  <c r="M1820" i="1"/>
  <c r="M1826" i="1"/>
  <c r="M1811" i="1"/>
  <c r="N1818" i="1"/>
  <c r="N1753" i="1"/>
  <c r="N1778" i="1"/>
  <c r="N1788" i="1"/>
  <c r="N1792" i="1"/>
  <c r="M1784" i="1"/>
  <c r="N1803" i="1"/>
  <c r="N1794" i="1"/>
  <c r="N1807" i="1"/>
  <c r="N1779" i="1"/>
  <c r="M1791" i="1"/>
  <c r="M1799" i="1"/>
  <c r="M1805" i="1"/>
  <c r="M1795" i="1"/>
  <c r="M1804" i="1"/>
  <c r="M1808" i="1"/>
  <c r="M1780" i="1"/>
  <c r="N1798" i="1"/>
  <c r="M1783" i="1"/>
  <c r="M1785" i="1"/>
  <c r="N1786" i="1"/>
  <c r="R1779" i="1"/>
  <c r="M1782" i="1"/>
  <c r="N1790" i="1"/>
  <c r="N1781" i="1"/>
  <c r="M1789" i="1"/>
  <c r="M1793" i="1"/>
  <c r="M1796" i="1"/>
  <c r="N1797" i="1"/>
  <c r="M1797" i="1"/>
  <c r="M1800" i="1"/>
  <c r="N1802" i="1"/>
  <c r="M1802" i="1"/>
  <c r="N1806" i="1"/>
  <c r="M1806" i="1"/>
  <c r="N1777" i="1"/>
  <c r="N1773" i="1"/>
  <c r="M1757" i="1"/>
  <c r="N1767" i="1"/>
  <c r="N1770" i="1"/>
  <c r="N1763" i="1"/>
  <c r="M1766" i="1"/>
  <c r="N1759" i="1"/>
  <c r="M1762" i="1"/>
  <c r="N1774" i="1"/>
  <c r="N1758" i="1"/>
  <c r="N1771" i="1"/>
  <c r="M1750" i="1"/>
  <c r="M1751" i="1"/>
  <c r="M1754" i="1"/>
  <c r="N1755" i="1"/>
  <c r="M1775" i="1"/>
  <c r="N1749" i="1"/>
  <c r="N1752" i="1"/>
  <c r="M1765" i="1"/>
  <c r="M1760" i="1"/>
  <c r="M1764" i="1"/>
  <c r="M1768" i="1"/>
  <c r="N1769" i="1"/>
  <c r="M1772" i="1"/>
  <c r="M1776" i="1"/>
  <c r="H69" i="3" l="1"/>
  <c r="I69" i="3"/>
  <c r="M69" i="3"/>
  <c r="N69" i="3"/>
  <c r="S1845" i="1"/>
  <c r="N68" i="3"/>
  <c r="R1841" i="1"/>
  <c r="K67" i="3"/>
  <c r="O67" i="3" s="1"/>
  <c r="K65" i="3"/>
  <c r="O66" i="3"/>
  <c r="P67" i="3" s="1"/>
  <c r="R1810" i="1"/>
  <c r="R1811" i="1" s="1"/>
  <c r="R1812" i="1" s="1"/>
  <c r="R1813" i="1" s="1"/>
  <c r="R1814" i="1" s="1"/>
  <c r="R1815" i="1" s="1"/>
  <c r="R1816" i="1" s="1"/>
  <c r="R1817" i="1" s="1"/>
  <c r="R1818" i="1" s="1"/>
  <c r="R1819" i="1" s="1"/>
  <c r="R1820" i="1" s="1"/>
  <c r="R1821" i="1" s="1"/>
  <c r="R1822" i="1" s="1"/>
  <c r="R1823" i="1" s="1"/>
  <c r="R1824" i="1" s="1"/>
  <c r="R1825" i="1" s="1"/>
  <c r="R1826" i="1" s="1"/>
  <c r="R1827" i="1" s="1"/>
  <c r="R1828" i="1" s="1"/>
  <c r="R1829" i="1" s="1"/>
  <c r="R1830" i="1" s="1"/>
  <c r="R1831" i="1" s="1"/>
  <c r="R1832" i="1" s="1"/>
  <c r="R1833" i="1" s="1"/>
  <c r="R1834" i="1" s="1"/>
  <c r="R1835" i="1" s="1"/>
  <c r="R1836" i="1" s="1"/>
  <c r="R1837" i="1" s="1"/>
  <c r="R1838" i="1" s="1"/>
  <c r="H65" i="3"/>
  <c r="M65" i="3"/>
  <c r="O65" i="3" s="1"/>
  <c r="I65" i="3"/>
  <c r="R1750" i="1"/>
  <c r="R1751" i="1" s="1"/>
  <c r="R1752" i="1" s="1"/>
  <c r="R1753" i="1" s="1"/>
  <c r="R1754" i="1" s="1"/>
  <c r="R1755" i="1" s="1"/>
  <c r="R1756" i="1" s="1"/>
  <c r="R1757" i="1" s="1"/>
  <c r="R1758" i="1" s="1"/>
  <c r="R1759" i="1" s="1"/>
  <c r="R1760" i="1" s="1"/>
  <c r="R1761" i="1" s="1"/>
  <c r="R1762" i="1" s="1"/>
  <c r="R1763" i="1" s="1"/>
  <c r="R1764" i="1" s="1"/>
  <c r="R1765" i="1" s="1"/>
  <c r="R1766" i="1" s="1"/>
  <c r="R1767" i="1" s="1"/>
  <c r="R1768" i="1" s="1"/>
  <c r="R1769" i="1" s="1"/>
  <c r="R1770" i="1" s="1"/>
  <c r="R1771" i="1" s="1"/>
  <c r="R1772" i="1" s="1"/>
  <c r="R1773" i="1" s="1"/>
  <c r="R1774" i="1" s="1"/>
  <c r="R1775" i="1" s="1"/>
  <c r="R1776" i="1" s="1"/>
  <c r="R1777" i="1" s="1"/>
  <c r="R1778" i="1" s="1"/>
  <c r="R1780" i="1"/>
  <c r="R1781" i="1" s="1"/>
  <c r="R1782" i="1" s="1"/>
  <c r="R1783" i="1" s="1"/>
  <c r="R1784" i="1" s="1"/>
  <c r="R1785" i="1" s="1"/>
  <c r="R1786" i="1" s="1"/>
  <c r="R1787" i="1" s="1"/>
  <c r="R1788" i="1" s="1"/>
  <c r="R1789" i="1" s="1"/>
  <c r="R1790" i="1" s="1"/>
  <c r="R1791" i="1" s="1"/>
  <c r="R1792" i="1" s="1"/>
  <c r="R1793" i="1" s="1"/>
  <c r="R1794" i="1" s="1"/>
  <c r="R1795" i="1" s="1"/>
  <c r="R1796" i="1" s="1"/>
  <c r="R1797" i="1" s="1"/>
  <c r="R1798" i="1" s="1"/>
  <c r="R1799" i="1" s="1"/>
  <c r="R1800" i="1" s="1"/>
  <c r="R1801" i="1" s="1"/>
  <c r="R1802" i="1" s="1"/>
  <c r="R1803" i="1" s="1"/>
  <c r="R1804" i="1" s="1"/>
  <c r="R1805" i="1" s="1"/>
  <c r="R1806" i="1" s="1"/>
  <c r="R1807" i="1" s="1"/>
  <c r="R1808" i="1" s="1"/>
  <c r="D64" i="3"/>
  <c r="K64" i="3" s="1"/>
  <c r="S1811" i="1"/>
  <c r="S1815" i="1" s="1"/>
  <c r="I63" i="3"/>
  <c r="H63" i="3"/>
  <c r="M63" i="3"/>
  <c r="N63" i="3"/>
  <c r="K63" i="3"/>
  <c r="I64" i="3"/>
  <c r="M64" i="3"/>
  <c r="H64" i="3"/>
  <c r="N64" i="3"/>
  <c r="S1781" i="1"/>
  <c r="S1785" i="1" s="1"/>
  <c r="S1751" i="1"/>
  <c r="S1755" i="1" s="1"/>
  <c r="L62" i="3"/>
  <c r="AG62" i="3"/>
  <c r="W62" i="3"/>
  <c r="U62" i="3"/>
  <c r="K1726" i="1"/>
  <c r="N1726" i="1" s="1"/>
  <c r="K1727" i="1"/>
  <c r="M1727" i="1" s="1"/>
  <c r="K1728" i="1"/>
  <c r="N1728" i="1" s="1"/>
  <c r="K1729" i="1"/>
  <c r="N1729" i="1" s="1"/>
  <c r="K1730" i="1"/>
  <c r="N1730" i="1" s="1"/>
  <c r="K1731" i="1"/>
  <c r="M1731" i="1" s="1"/>
  <c r="K1732" i="1"/>
  <c r="M1732" i="1" s="1"/>
  <c r="K1733" i="1"/>
  <c r="M1733" i="1" s="1"/>
  <c r="K1734" i="1"/>
  <c r="N1734" i="1" s="1"/>
  <c r="K1735" i="1"/>
  <c r="K1736" i="1"/>
  <c r="N1736" i="1" s="1"/>
  <c r="K1737" i="1"/>
  <c r="N1737" i="1" s="1"/>
  <c r="K1738" i="1"/>
  <c r="M1738" i="1" s="1"/>
  <c r="K1739" i="1"/>
  <c r="K1740" i="1"/>
  <c r="N1740" i="1" s="1"/>
  <c r="K1741" i="1"/>
  <c r="M1741" i="1" s="1"/>
  <c r="K1742" i="1"/>
  <c r="N1742" i="1" s="1"/>
  <c r="K1743" i="1"/>
  <c r="M1743" i="1" s="1"/>
  <c r="K1744" i="1"/>
  <c r="N1744" i="1" s="1"/>
  <c r="K1748" i="1"/>
  <c r="K1747" i="1"/>
  <c r="N1747" i="1" s="1"/>
  <c r="K1746" i="1"/>
  <c r="N1746" i="1" s="1"/>
  <c r="K1745" i="1"/>
  <c r="M1745" i="1" s="1"/>
  <c r="S1727" i="1"/>
  <c r="K1725" i="1"/>
  <c r="M1725" i="1" s="1"/>
  <c r="K1724" i="1"/>
  <c r="N1724" i="1" s="1"/>
  <c r="S1723" i="1"/>
  <c r="N1723" i="1"/>
  <c r="K1722" i="1"/>
  <c r="M1722" i="1" s="1"/>
  <c r="K1721" i="1"/>
  <c r="N1721" i="1" s="1"/>
  <c r="Q1720" i="1"/>
  <c r="Q1721" i="1" s="1"/>
  <c r="Q1722" i="1" s="1"/>
  <c r="Q1723" i="1" s="1"/>
  <c r="Q1724" i="1" s="1"/>
  <c r="Q1725" i="1" s="1"/>
  <c r="Q1726" i="1" s="1"/>
  <c r="Q1727" i="1" s="1"/>
  <c r="Q1728" i="1" s="1"/>
  <c r="Q1729" i="1" s="1"/>
  <c r="Q1730" i="1" s="1"/>
  <c r="Q1731" i="1" s="1"/>
  <c r="Q1732" i="1" s="1"/>
  <c r="Q1733" i="1" s="1"/>
  <c r="Q1734" i="1" s="1"/>
  <c r="Q1735" i="1" s="1"/>
  <c r="Q1736" i="1" s="1"/>
  <c r="Q1737" i="1" s="1"/>
  <c r="Q1738" i="1" s="1"/>
  <c r="Q1739" i="1" s="1"/>
  <c r="Q1740" i="1" s="1"/>
  <c r="Q1741" i="1" s="1"/>
  <c r="Q1742" i="1" s="1"/>
  <c r="Q1743" i="1" s="1"/>
  <c r="Q1744" i="1" s="1"/>
  <c r="Q1745" i="1" s="1"/>
  <c r="Q1746" i="1" s="1"/>
  <c r="Q1747" i="1" s="1"/>
  <c r="Q1748" i="1" s="1"/>
  <c r="K1720" i="1"/>
  <c r="N1720" i="1" s="1"/>
  <c r="B1720" i="1"/>
  <c r="B1721" i="1" s="1"/>
  <c r="B1722" i="1" s="1"/>
  <c r="B1723" i="1" s="1"/>
  <c r="B1724" i="1" s="1"/>
  <c r="B1725" i="1" s="1"/>
  <c r="B1726" i="1" s="1"/>
  <c r="B1727" i="1" s="1"/>
  <c r="B1728" i="1" s="1"/>
  <c r="B1729" i="1" s="1"/>
  <c r="B1730" i="1" s="1"/>
  <c r="B1731" i="1" s="1"/>
  <c r="B1732" i="1" s="1"/>
  <c r="B1733" i="1" s="1"/>
  <c r="B1734" i="1" s="1"/>
  <c r="B1735" i="1" s="1"/>
  <c r="B1736" i="1" s="1"/>
  <c r="B1737" i="1" s="1"/>
  <c r="B1738" i="1" s="1"/>
  <c r="B1739" i="1" s="1"/>
  <c r="B1740" i="1" s="1"/>
  <c r="B1741" i="1" s="1"/>
  <c r="B1742" i="1" s="1"/>
  <c r="B1743" i="1" s="1"/>
  <c r="B1744" i="1" s="1"/>
  <c r="B1745" i="1" s="1"/>
  <c r="B1746" i="1" s="1"/>
  <c r="B1747" i="1" s="1"/>
  <c r="B1748" i="1" s="1"/>
  <c r="S1719" i="1"/>
  <c r="J62" i="3" s="1"/>
  <c r="P1719" i="1"/>
  <c r="K1719" i="1"/>
  <c r="M1719" i="1" s="1"/>
  <c r="Q68" i="3" l="1"/>
  <c r="P68" i="3"/>
  <c r="Q69" i="3" s="1"/>
  <c r="R1842" i="1"/>
  <c r="K68" i="3"/>
  <c r="O68" i="3" s="1"/>
  <c r="P66" i="3"/>
  <c r="Q67" i="3" s="1"/>
  <c r="R68" i="3" s="1"/>
  <c r="O64" i="3"/>
  <c r="P65" i="3" s="1"/>
  <c r="Q66" i="3" s="1"/>
  <c r="R67" i="3" s="1"/>
  <c r="P1720" i="1"/>
  <c r="P1721" i="1" s="1"/>
  <c r="P1722" i="1" s="1"/>
  <c r="P1723" i="1" s="1"/>
  <c r="P1724" i="1" s="1"/>
  <c r="P1725" i="1" s="1"/>
  <c r="P1726" i="1" s="1"/>
  <c r="P1727" i="1" s="1"/>
  <c r="P1728" i="1" s="1"/>
  <c r="P1729" i="1" s="1"/>
  <c r="P1730" i="1" s="1"/>
  <c r="P1731" i="1" s="1"/>
  <c r="P1732" i="1" s="1"/>
  <c r="P1733" i="1" s="1"/>
  <c r="P1734" i="1" s="1"/>
  <c r="P1735" i="1" s="1"/>
  <c r="P1736" i="1" s="1"/>
  <c r="P1737" i="1" s="1"/>
  <c r="P1738" i="1" s="1"/>
  <c r="P1739" i="1" s="1"/>
  <c r="P1740" i="1" s="1"/>
  <c r="P1741" i="1" s="1"/>
  <c r="P1742" i="1" s="1"/>
  <c r="P1743" i="1" s="1"/>
  <c r="P1744" i="1" s="1"/>
  <c r="P1745" i="1" s="1"/>
  <c r="P1746" i="1" s="1"/>
  <c r="P1747" i="1" s="1"/>
  <c r="P1748" i="1" s="1"/>
  <c r="E62" i="3"/>
  <c r="I62" i="3" s="1"/>
  <c r="O63" i="3"/>
  <c r="P64" i="3" s="1"/>
  <c r="Q65" i="3" s="1"/>
  <c r="R66" i="3" s="1"/>
  <c r="N1741" i="1"/>
  <c r="M1740" i="1"/>
  <c r="N1743" i="1"/>
  <c r="N1733" i="1"/>
  <c r="N1732" i="1"/>
  <c r="M1720" i="1"/>
  <c r="M1721" i="1"/>
  <c r="N1725" i="1"/>
  <c r="M1747" i="1"/>
  <c r="N1738" i="1"/>
  <c r="N1722" i="1"/>
  <c r="M1728" i="1"/>
  <c r="N1745" i="1"/>
  <c r="N1731" i="1"/>
  <c r="M1737" i="1"/>
  <c r="M1744" i="1"/>
  <c r="N1719" i="1"/>
  <c r="M1723" i="1"/>
  <c r="M1726" i="1"/>
  <c r="N1727" i="1"/>
  <c r="M1736" i="1"/>
  <c r="M1742" i="1"/>
  <c r="M1746" i="1"/>
  <c r="N1735" i="1"/>
  <c r="M1735" i="1"/>
  <c r="N1739" i="1"/>
  <c r="M1739" i="1"/>
  <c r="N1748" i="1"/>
  <c r="M1748" i="1"/>
  <c r="M1724" i="1"/>
  <c r="M1730" i="1"/>
  <c r="R1719" i="1"/>
  <c r="D62" i="3" s="1"/>
  <c r="M1729" i="1"/>
  <c r="M1734" i="1"/>
  <c r="S67" i="3" l="1"/>
  <c r="AF67" i="3" s="1"/>
  <c r="R69" i="3"/>
  <c r="S68" i="3"/>
  <c r="AF68" i="3" s="1"/>
  <c r="P69" i="3"/>
  <c r="R1843" i="1"/>
  <c r="R1844" i="1" s="1"/>
  <c r="R1845" i="1" s="1"/>
  <c r="R1846" i="1" s="1"/>
  <c r="R1847" i="1" s="1"/>
  <c r="R1848" i="1" s="1"/>
  <c r="R1849" i="1" s="1"/>
  <c r="R1850" i="1" s="1"/>
  <c r="R1851" i="1" s="1"/>
  <c r="R1852" i="1" s="1"/>
  <c r="R1853" i="1" s="1"/>
  <c r="R1854" i="1" s="1"/>
  <c r="R1855" i="1" s="1"/>
  <c r="R1856" i="1" s="1"/>
  <c r="R1857" i="1" s="1"/>
  <c r="R1858" i="1" s="1"/>
  <c r="R1859" i="1" s="1"/>
  <c r="R1860" i="1" s="1"/>
  <c r="R1861" i="1" s="1"/>
  <c r="R1862" i="1" s="1"/>
  <c r="R1863" i="1" s="1"/>
  <c r="R1864" i="1" s="1"/>
  <c r="R1865" i="1" s="1"/>
  <c r="R1866" i="1" s="1"/>
  <c r="R1867" i="1" s="1"/>
  <c r="R1868" i="1" s="1"/>
  <c r="K69" i="3"/>
  <c r="O69" i="3" s="1"/>
  <c r="S69" i="3" s="1"/>
  <c r="AF69" i="3" s="1"/>
  <c r="S66" i="3"/>
  <c r="AF66" i="3" s="1"/>
  <c r="S65" i="3"/>
  <c r="AF65" i="3" s="1"/>
  <c r="S64" i="3"/>
  <c r="AF64" i="3" s="1"/>
  <c r="R1720" i="1"/>
  <c r="R1721" i="1" s="1"/>
  <c r="R1722" i="1" s="1"/>
  <c r="R1723" i="1" s="1"/>
  <c r="R1724" i="1" s="1"/>
  <c r="R1725" i="1" s="1"/>
  <c r="R1726" i="1" s="1"/>
  <c r="R1727" i="1" s="1"/>
  <c r="R1728" i="1" s="1"/>
  <c r="R1729" i="1" s="1"/>
  <c r="R1730" i="1" s="1"/>
  <c r="R1731" i="1" s="1"/>
  <c r="R1732" i="1" s="1"/>
  <c r="R1733" i="1" s="1"/>
  <c r="R1734" i="1" s="1"/>
  <c r="R1735" i="1" s="1"/>
  <c r="R1736" i="1" s="1"/>
  <c r="R1737" i="1" s="1"/>
  <c r="R1738" i="1" s="1"/>
  <c r="R1739" i="1" s="1"/>
  <c r="R1740" i="1" s="1"/>
  <c r="R1741" i="1" s="1"/>
  <c r="R1742" i="1" s="1"/>
  <c r="R1743" i="1" s="1"/>
  <c r="R1744" i="1" s="1"/>
  <c r="R1745" i="1" s="1"/>
  <c r="R1746" i="1" s="1"/>
  <c r="R1747" i="1" s="1"/>
  <c r="R1748" i="1" s="1"/>
  <c r="K62" i="3"/>
  <c r="H62" i="3"/>
  <c r="M62" i="3"/>
  <c r="N62" i="3"/>
  <c r="S1721" i="1"/>
  <c r="S1725" i="1" s="1"/>
  <c r="W60" i="3"/>
  <c r="W61" i="3"/>
  <c r="C61" i="3"/>
  <c r="L61" i="3" s="1"/>
  <c r="AG61" i="3"/>
  <c r="U61" i="3"/>
  <c r="K1690" i="1"/>
  <c r="M1690" i="1" s="1"/>
  <c r="K1691" i="1"/>
  <c r="M1691" i="1" s="1"/>
  <c r="K1692" i="1"/>
  <c r="N1692" i="1" s="1"/>
  <c r="K1693" i="1"/>
  <c r="N1693" i="1" s="1"/>
  <c r="M1694" i="1"/>
  <c r="K1695" i="1"/>
  <c r="M1695" i="1" s="1"/>
  <c r="K1696" i="1"/>
  <c r="N1696" i="1" s="1"/>
  <c r="K1697" i="1"/>
  <c r="M1697" i="1" s="1"/>
  <c r="K1698" i="1"/>
  <c r="N1698" i="1" s="1"/>
  <c r="K1699" i="1"/>
  <c r="N1699" i="1" s="1"/>
  <c r="K1700" i="1"/>
  <c r="N1700" i="1" s="1"/>
  <c r="K1701" i="1"/>
  <c r="N1701" i="1" s="1"/>
  <c r="K1702" i="1"/>
  <c r="N1702" i="1" s="1"/>
  <c r="K1703" i="1"/>
  <c r="M1703" i="1" s="1"/>
  <c r="K1704" i="1"/>
  <c r="N1704" i="1" s="1"/>
  <c r="K1705" i="1"/>
  <c r="N1705" i="1" s="1"/>
  <c r="K1706" i="1"/>
  <c r="N1706" i="1" s="1"/>
  <c r="K1707" i="1"/>
  <c r="N1707" i="1" s="1"/>
  <c r="K1708" i="1"/>
  <c r="N1708" i="1" s="1"/>
  <c r="K1709" i="1"/>
  <c r="N1709" i="1" s="1"/>
  <c r="K1710" i="1"/>
  <c r="N1710" i="1" s="1"/>
  <c r="K1711" i="1"/>
  <c r="N1711" i="1" s="1"/>
  <c r="K1712" i="1"/>
  <c r="N1712" i="1" s="1"/>
  <c r="K1713" i="1"/>
  <c r="N1713" i="1" s="1"/>
  <c r="K1714" i="1"/>
  <c r="M1714" i="1" s="1"/>
  <c r="K1715" i="1"/>
  <c r="N1715" i="1" s="1"/>
  <c r="K1716" i="1"/>
  <c r="N1716" i="1" s="1"/>
  <c r="K1717" i="1"/>
  <c r="N1717" i="1" s="1"/>
  <c r="K1718" i="1"/>
  <c r="N1718" i="1" s="1"/>
  <c r="K1689" i="1"/>
  <c r="M1689" i="1" s="1"/>
  <c r="N1694" i="1"/>
  <c r="S1697" i="1"/>
  <c r="S1693" i="1"/>
  <c r="Q1690" i="1"/>
  <c r="Q1691" i="1" s="1"/>
  <c r="Q1692" i="1" s="1"/>
  <c r="Q1693" i="1" s="1"/>
  <c r="Q1694" i="1" s="1"/>
  <c r="Q1695" i="1" s="1"/>
  <c r="Q1696" i="1" s="1"/>
  <c r="Q1697" i="1" s="1"/>
  <c r="Q1698" i="1" s="1"/>
  <c r="Q1699" i="1" s="1"/>
  <c r="Q1700" i="1" s="1"/>
  <c r="Q1701" i="1" s="1"/>
  <c r="Q1702" i="1" s="1"/>
  <c r="Q1703" i="1" s="1"/>
  <c r="Q1704" i="1" s="1"/>
  <c r="Q1705" i="1" s="1"/>
  <c r="Q1706" i="1" s="1"/>
  <c r="Q1707" i="1" s="1"/>
  <c r="Q1708" i="1" s="1"/>
  <c r="Q1709" i="1" s="1"/>
  <c r="Q1710" i="1" s="1"/>
  <c r="Q1711" i="1" s="1"/>
  <c r="Q1712" i="1" s="1"/>
  <c r="Q1713" i="1" s="1"/>
  <c r="Q1714" i="1" s="1"/>
  <c r="Q1715" i="1" s="1"/>
  <c r="Q1716" i="1" s="1"/>
  <c r="Q1717" i="1" s="1"/>
  <c r="Q1718" i="1" s="1"/>
  <c r="B1690" i="1"/>
  <c r="B1691" i="1" s="1"/>
  <c r="B1692" i="1" s="1"/>
  <c r="B1693" i="1" s="1"/>
  <c r="B1694" i="1" s="1"/>
  <c r="B1695" i="1" s="1"/>
  <c r="B1696" i="1" s="1"/>
  <c r="B1697" i="1" s="1"/>
  <c r="B1698" i="1" s="1"/>
  <c r="B1699" i="1" s="1"/>
  <c r="B1700" i="1" s="1"/>
  <c r="B1701" i="1" s="1"/>
  <c r="B1702" i="1" s="1"/>
  <c r="B1703" i="1" s="1"/>
  <c r="B1704" i="1" s="1"/>
  <c r="B1705" i="1" s="1"/>
  <c r="B1706" i="1" s="1"/>
  <c r="B1707" i="1" s="1"/>
  <c r="B1708" i="1" s="1"/>
  <c r="B1709" i="1" s="1"/>
  <c r="B1710" i="1" s="1"/>
  <c r="B1711" i="1" s="1"/>
  <c r="B1712" i="1" s="1"/>
  <c r="B1713" i="1" s="1"/>
  <c r="B1714" i="1" s="1"/>
  <c r="B1715" i="1" s="1"/>
  <c r="B1716" i="1" s="1"/>
  <c r="B1717" i="1" s="1"/>
  <c r="B1718" i="1" s="1"/>
  <c r="S1689" i="1"/>
  <c r="J61" i="3" s="1"/>
  <c r="P1689" i="1"/>
  <c r="P1690" i="1" s="1"/>
  <c r="P1691" i="1" s="1"/>
  <c r="P1692" i="1" s="1"/>
  <c r="P1693" i="1" s="1"/>
  <c r="P1694" i="1" s="1"/>
  <c r="P1695" i="1" s="1"/>
  <c r="P1696" i="1" s="1"/>
  <c r="P1697" i="1" s="1"/>
  <c r="P1698" i="1" s="1"/>
  <c r="P1699" i="1" s="1"/>
  <c r="P1700" i="1" s="1"/>
  <c r="P1701" i="1" s="1"/>
  <c r="P1702" i="1" s="1"/>
  <c r="P1703" i="1" s="1"/>
  <c r="P1704" i="1" s="1"/>
  <c r="P1705" i="1" s="1"/>
  <c r="P1706" i="1" s="1"/>
  <c r="P1707" i="1" s="1"/>
  <c r="P1708" i="1" s="1"/>
  <c r="P1709" i="1" s="1"/>
  <c r="P1710" i="1" s="1"/>
  <c r="P1711" i="1" s="1"/>
  <c r="P1712" i="1" s="1"/>
  <c r="P1713" i="1" s="1"/>
  <c r="P1714" i="1" s="1"/>
  <c r="P1715" i="1" s="1"/>
  <c r="P1716" i="1" s="1"/>
  <c r="P1717" i="1" s="1"/>
  <c r="P1718" i="1" s="1"/>
  <c r="N1689" i="1"/>
  <c r="O62" i="3" l="1"/>
  <c r="P63" i="3" s="1"/>
  <c r="Q64" i="3" s="1"/>
  <c r="R65" i="3" s="1"/>
  <c r="M1699" i="1"/>
  <c r="N1691" i="1"/>
  <c r="M1715" i="1"/>
  <c r="M1711" i="1"/>
  <c r="N1695" i="1"/>
  <c r="N1703" i="1"/>
  <c r="N1697" i="1"/>
  <c r="M1709" i="1"/>
  <c r="M1702" i="1"/>
  <c r="N1714" i="1"/>
  <c r="M1718" i="1"/>
  <c r="M1693" i="1"/>
  <c r="N1690" i="1"/>
  <c r="M1705" i="1"/>
  <c r="M1696" i="1"/>
  <c r="M1707" i="1"/>
  <c r="M1706" i="1"/>
  <c r="M1698" i="1"/>
  <c r="M1710" i="1"/>
  <c r="M1713" i="1"/>
  <c r="M1701" i="1"/>
  <c r="M1717" i="1"/>
  <c r="E61" i="3"/>
  <c r="N61" i="3" s="1"/>
  <c r="M1692" i="1"/>
  <c r="M1700" i="1"/>
  <c r="M1704" i="1"/>
  <c r="M1708" i="1"/>
  <c r="M1712" i="1"/>
  <c r="M1716" i="1"/>
  <c r="R1689" i="1"/>
  <c r="N1665" i="1"/>
  <c r="M1665" i="1"/>
  <c r="S1691" i="1" l="1"/>
  <c r="S1695" i="1" s="1"/>
  <c r="M61" i="3"/>
  <c r="H61" i="3"/>
  <c r="I61" i="3"/>
  <c r="R1690" i="1"/>
  <c r="R1691" i="1" s="1"/>
  <c r="R1692" i="1" s="1"/>
  <c r="R1693" i="1" s="1"/>
  <c r="R1694" i="1" s="1"/>
  <c r="R1695" i="1" s="1"/>
  <c r="R1696" i="1" s="1"/>
  <c r="R1697" i="1" s="1"/>
  <c r="R1698" i="1" s="1"/>
  <c r="R1699" i="1" s="1"/>
  <c r="R1700" i="1" s="1"/>
  <c r="R1701" i="1" s="1"/>
  <c r="R1702" i="1" s="1"/>
  <c r="R1703" i="1" s="1"/>
  <c r="R1704" i="1" s="1"/>
  <c r="R1705" i="1" s="1"/>
  <c r="R1706" i="1" s="1"/>
  <c r="R1707" i="1" s="1"/>
  <c r="R1708" i="1" s="1"/>
  <c r="R1709" i="1" s="1"/>
  <c r="R1710" i="1" s="1"/>
  <c r="R1711" i="1" s="1"/>
  <c r="R1712" i="1" s="1"/>
  <c r="R1713" i="1" s="1"/>
  <c r="R1714" i="1" s="1"/>
  <c r="R1715" i="1" s="1"/>
  <c r="R1716" i="1" s="1"/>
  <c r="R1717" i="1" s="1"/>
  <c r="R1718" i="1" s="1"/>
  <c r="D61" i="3"/>
  <c r="K61" i="3" s="1"/>
  <c r="C60" i="3"/>
  <c r="L60" i="3" s="1"/>
  <c r="AG60" i="3"/>
  <c r="U60" i="3"/>
  <c r="N1685" i="1"/>
  <c r="M1685" i="1"/>
  <c r="N1682" i="1"/>
  <c r="M1682" i="1"/>
  <c r="N1680" i="1"/>
  <c r="M1680" i="1"/>
  <c r="N1679" i="1"/>
  <c r="M1679" i="1"/>
  <c r="Q1660" i="1"/>
  <c r="Q1661" i="1" s="1"/>
  <c r="Q1662" i="1" s="1"/>
  <c r="Q1663" i="1" s="1"/>
  <c r="Q1664" i="1" s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Q1675" i="1" s="1"/>
  <c r="Q1676" i="1" s="1"/>
  <c r="Q1677" i="1" s="1"/>
  <c r="Q1678" i="1" s="1"/>
  <c r="Q1679" i="1" s="1"/>
  <c r="Q1680" i="1" s="1"/>
  <c r="Q1681" i="1" s="1"/>
  <c r="Q1682" i="1" s="1"/>
  <c r="Q1683" i="1" s="1"/>
  <c r="Q1684" i="1" s="1"/>
  <c r="Q1685" i="1" s="1"/>
  <c r="Q1686" i="1" s="1"/>
  <c r="Q1687" i="1" s="1"/>
  <c r="Q1688" i="1" s="1"/>
  <c r="B1660" i="1"/>
  <c r="B1661" i="1" s="1"/>
  <c r="B1662" i="1" s="1"/>
  <c r="B1663" i="1" s="1"/>
  <c r="B1664" i="1" s="1"/>
  <c r="B1665" i="1" s="1"/>
  <c r="B1666" i="1" s="1"/>
  <c r="B1667" i="1" s="1"/>
  <c r="B1668" i="1" s="1"/>
  <c r="B1669" i="1" s="1"/>
  <c r="B1670" i="1" s="1"/>
  <c r="B1671" i="1" s="1"/>
  <c r="B1672" i="1" s="1"/>
  <c r="B1673" i="1" s="1"/>
  <c r="B1674" i="1" s="1"/>
  <c r="B1675" i="1" s="1"/>
  <c r="B1676" i="1" s="1"/>
  <c r="B1677" i="1" s="1"/>
  <c r="B1678" i="1" s="1"/>
  <c r="B1679" i="1" s="1"/>
  <c r="B1680" i="1" s="1"/>
  <c r="B1681" i="1" s="1"/>
  <c r="B1682" i="1" s="1"/>
  <c r="B1683" i="1" s="1"/>
  <c r="B1684" i="1" s="1"/>
  <c r="B1685" i="1" s="1"/>
  <c r="B1686" i="1" s="1"/>
  <c r="B1687" i="1" s="1"/>
  <c r="B1688" i="1" s="1"/>
  <c r="N1660" i="1"/>
  <c r="M1660" i="1"/>
  <c r="M1661" i="1"/>
  <c r="N1661" i="1"/>
  <c r="N1688" i="1"/>
  <c r="M1688" i="1"/>
  <c r="N1687" i="1"/>
  <c r="M1687" i="1"/>
  <c r="N1686" i="1"/>
  <c r="M1686" i="1"/>
  <c r="N1684" i="1"/>
  <c r="M1684" i="1"/>
  <c r="N1683" i="1"/>
  <c r="M1683" i="1"/>
  <c r="N1681" i="1"/>
  <c r="M1681" i="1"/>
  <c r="N1678" i="1"/>
  <c r="M1678" i="1"/>
  <c r="N1677" i="1"/>
  <c r="M1677" i="1"/>
  <c r="N1676" i="1"/>
  <c r="M1676" i="1"/>
  <c r="N1675" i="1"/>
  <c r="M1675" i="1"/>
  <c r="N1674" i="1"/>
  <c r="M1674" i="1"/>
  <c r="N1673" i="1"/>
  <c r="M1673" i="1"/>
  <c r="N1672" i="1"/>
  <c r="M1672" i="1"/>
  <c r="N1671" i="1"/>
  <c r="M1671" i="1"/>
  <c r="N1670" i="1"/>
  <c r="M1670" i="1"/>
  <c r="N1669" i="1"/>
  <c r="M1669" i="1"/>
  <c r="S1667" i="1"/>
  <c r="N1668" i="1"/>
  <c r="M1668" i="1"/>
  <c r="N1667" i="1"/>
  <c r="M1667" i="1"/>
  <c r="N1666" i="1"/>
  <c r="M1666" i="1"/>
  <c r="S1663" i="1"/>
  <c r="N1664" i="1"/>
  <c r="M1664" i="1"/>
  <c r="N1663" i="1"/>
  <c r="M1663" i="1"/>
  <c r="N1662" i="1"/>
  <c r="M1662" i="1"/>
  <c r="S1659" i="1"/>
  <c r="J60" i="3" s="1"/>
  <c r="R1659" i="1"/>
  <c r="R1660" i="1" s="1"/>
  <c r="R1661" i="1" s="1"/>
  <c r="R1662" i="1" s="1"/>
  <c r="R1663" i="1" s="1"/>
  <c r="R1664" i="1" s="1"/>
  <c r="R1665" i="1" s="1"/>
  <c r="R1666" i="1" s="1"/>
  <c r="R1667" i="1" s="1"/>
  <c r="R1668" i="1" s="1"/>
  <c r="R1669" i="1" s="1"/>
  <c r="R1670" i="1" s="1"/>
  <c r="R1671" i="1" s="1"/>
  <c r="R1672" i="1" s="1"/>
  <c r="R1673" i="1" s="1"/>
  <c r="R1674" i="1" s="1"/>
  <c r="R1675" i="1" s="1"/>
  <c r="R1676" i="1" s="1"/>
  <c r="R1677" i="1" s="1"/>
  <c r="R1678" i="1" s="1"/>
  <c r="R1679" i="1" s="1"/>
  <c r="R1680" i="1" s="1"/>
  <c r="R1681" i="1" s="1"/>
  <c r="R1682" i="1" s="1"/>
  <c r="R1683" i="1" s="1"/>
  <c r="R1684" i="1" s="1"/>
  <c r="R1685" i="1" s="1"/>
  <c r="R1686" i="1" s="1"/>
  <c r="R1687" i="1" s="1"/>
  <c r="R1688" i="1" s="1"/>
  <c r="P1659" i="1"/>
  <c r="P1660" i="1" s="1"/>
  <c r="P1661" i="1" s="1"/>
  <c r="P1662" i="1" s="1"/>
  <c r="P1663" i="1" s="1"/>
  <c r="P1664" i="1" s="1"/>
  <c r="P1665" i="1" s="1"/>
  <c r="P1666" i="1" s="1"/>
  <c r="P1667" i="1" s="1"/>
  <c r="P1668" i="1" s="1"/>
  <c r="P1669" i="1" s="1"/>
  <c r="P1670" i="1" s="1"/>
  <c r="P1671" i="1" s="1"/>
  <c r="P1672" i="1" s="1"/>
  <c r="P1673" i="1" s="1"/>
  <c r="P1674" i="1" s="1"/>
  <c r="P1675" i="1" s="1"/>
  <c r="P1676" i="1" s="1"/>
  <c r="P1677" i="1" s="1"/>
  <c r="P1678" i="1" s="1"/>
  <c r="P1679" i="1" s="1"/>
  <c r="P1680" i="1" s="1"/>
  <c r="P1681" i="1" s="1"/>
  <c r="P1682" i="1" s="1"/>
  <c r="P1683" i="1" s="1"/>
  <c r="P1684" i="1" s="1"/>
  <c r="P1685" i="1" s="1"/>
  <c r="P1686" i="1" s="1"/>
  <c r="P1687" i="1" s="1"/>
  <c r="P1688" i="1" s="1"/>
  <c r="N1659" i="1"/>
  <c r="M1659" i="1"/>
  <c r="S1630" i="1"/>
  <c r="N1651" i="1"/>
  <c r="M1651" i="1"/>
  <c r="N1641" i="1"/>
  <c r="M1641" i="1"/>
  <c r="M1605" i="1"/>
  <c r="N1605" i="1"/>
  <c r="C59" i="3"/>
  <c r="N1634" i="1"/>
  <c r="M1634" i="1"/>
  <c r="O61" i="3" l="1"/>
  <c r="P62" i="3" s="1"/>
  <c r="Q63" i="3" s="1"/>
  <c r="R64" i="3" s="1"/>
  <c r="D60" i="3"/>
  <c r="E60" i="3"/>
  <c r="I60" i="3" s="1"/>
  <c r="S1661" i="1"/>
  <c r="S1665" i="1" s="1"/>
  <c r="AG59" i="3"/>
  <c r="W59" i="3"/>
  <c r="U59" i="3"/>
  <c r="H60" i="3" l="1"/>
  <c r="K60" i="3"/>
  <c r="N60" i="3"/>
  <c r="M60" i="3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0" i="1"/>
  <c r="M1640" i="1"/>
  <c r="N1639" i="1"/>
  <c r="M1639" i="1"/>
  <c r="N1638" i="1"/>
  <c r="M1638" i="1"/>
  <c r="S1638" i="1"/>
  <c r="N1637" i="1"/>
  <c r="M1637" i="1"/>
  <c r="N1636" i="1"/>
  <c r="M1636" i="1"/>
  <c r="S1634" i="1"/>
  <c r="N1635" i="1"/>
  <c r="M1635" i="1"/>
  <c r="N1633" i="1"/>
  <c r="M1633" i="1"/>
  <c r="N1632" i="1"/>
  <c r="M1632" i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N1631" i="1"/>
  <c r="M1631" i="1"/>
  <c r="B1631" i="1"/>
  <c r="B1632" i="1" s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J59" i="3"/>
  <c r="R1630" i="1"/>
  <c r="D59" i="3" s="1"/>
  <c r="P1630" i="1"/>
  <c r="N1630" i="1"/>
  <c r="M1630" i="1"/>
  <c r="O60" i="3" l="1"/>
  <c r="P61" i="3" s="1"/>
  <c r="Q62" i="3" s="1"/>
  <c r="R63" i="3" s="1"/>
  <c r="S63" i="3" s="1"/>
  <c r="AF63" i="3" s="1"/>
  <c r="R1631" i="1"/>
  <c r="R1632" i="1" s="1"/>
  <c r="R1633" i="1" s="1"/>
  <c r="R1634" i="1" s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P1631" i="1"/>
  <c r="P1632" i="1" s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E59" i="3"/>
  <c r="I59" i="3" s="1"/>
  <c r="S1632" i="1"/>
  <c r="S1636" i="1" s="1"/>
  <c r="C58" i="3"/>
  <c r="L58" i="3" s="1"/>
  <c r="AG58" i="3"/>
  <c r="W58" i="3"/>
  <c r="U58" i="3"/>
  <c r="N1626" i="1"/>
  <c r="M1626" i="1"/>
  <c r="N1627" i="1"/>
  <c r="M1627" i="1"/>
  <c r="N1624" i="1"/>
  <c r="M1624" i="1"/>
  <c r="Q1601" i="1"/>
  <c r="B1601" i="1"/>
  <c r="B1602" i="1" s="1"/>
  <c r="B1603" i="1" s="1"/>
  <c r="B1604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P1600" i="1"/>
  <c r="P1601" i="1" s="1"/>
  <c r="N1600" i="1"/>
  <c r="M1600" i="1"/>
  <c r="S62" i="3" l="1"/>
  <c r="AF62" i="3" s="1"/>
  <c r="B1605" i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P1602" i="1"/>
  <c r="P1603" i="1" s="1"/>
  <c r="P1604" i="1" s="1"/>
  <c r="R1602" i="1"/>
  <c r="R1603" i="1" s="1"/>
  <c r="R1604" i="1" s="1"/>
  <c r="K59" i="3"/>
  <c r="Q1602" i="1"/>
  <c r="Q1603" i="1" s="1"/>
  <c r="Q1604" i="1" s="1"/>
  <c r="L59" i="3"/>
  <c r="D58" i="3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R1605" i="1" l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5" i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Q1605" i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H59" i="3"/>
  <c r="M59" i="3"/>
  <c r="N59" i="3"/>
  <c r="I58" i="3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9" i="3" l="1"/>
  <c r="O58" i="3"/>
  <c r="P59" i="3" s="1"/>
  <c r="Q60" i="3" s="1"/>
  <c r="R61" i="3" s="1"/>
  <c r="M57" i="3"/>
  <c r="K57" i="3"/>
  <c r="M56" i="3"/>
  <c r="N56" i="3"/>
  <c r="I56" i="3"/>
  <c r="K56" i="3"/>
  <c r="H57" i="3"/>
  <c r="I57" i="3"/>
  <c r="N1516" i="1"/>
  <c r="M1516" i="1"/>
  <c r="S59" i="3" l="1"/>
  <c r="P60" i="3"/>
  <c r="O57" i="3"/>
  <c r="P58" i="3" s="1"/>
  <c r="Q59" i="3" s="1"/>
  <c r="R60" i="3" s="1"/>
  <c r="O56" i="3"/>
  <c r="P57" i="3" s="1"/>
  <c r="Q58" i="3" s="1"/>
  <c r="R59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S60" i="3" l="1"/>
  <c r="AF60" i="3" s="1"/>
  <c r="Q61" i="3"/>
  <c r="AF59" i="3"/>
  <c r="D55" i="3"/>
  <c r="E55" i="3"/>
  <c r="N55" i="3" s="1"/>
  <c r="S1513" i="1"/>
  <c r="S1517" i="1" s="1"/>
  <c r="C54" i="3"/>
  <c r="L54" i="3" s="1"/>
  <c r="AG54" i="3"/>
  <c r="S61" i="3" l="1"/>
  <c r="AF61" i="3" s="1"/>
  <c r="R62" i="3"/>
  <c r="K55" i="3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B59" i="3" s="1"/>
  <c r="B60" i="3" s="1"/>
  <c r="B61" i="3" s="1"/>
  <c r="B62" i="3" s="1"/>
  <c r="B63" i="3" s="1"/>
  <c r="B64" i="3" s="1"/>
  <c r="B65" i="3" s="1"/>
  <c r="B66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 s="1"/>
  <c r="AC24" i="3"/>
  <c r="AC27" i="3" s="1"/>
  <c r="AA24" i="3"/>
  <c r="AA27" i="3" s="1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 s="1"/>
  <c r="A8" i="5" s="1"/>
  <c r="A12" i="5" s="1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 s="1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 s="1"/>
  <c r="G74" i="4"/>
  <c r="H74" i="4" s="1"/>
  <c r="G73" i="4"/>
  <c r="I73" i="4" s="1"/>
  <c r="G72" i="4"/>
  <c r="H72" i="4" s="1"/>
  <c r="G71" i="4"/>
  <c r="H71" i="4"/>
  <c r="G70" i="4"/>
  <c r="H70" i="4" s="1"/>
  <c r="G69" i="4"/>
  <c r="I69" i="4"/>
  <c r="G68" i="4"/>
  <c r="H68" i="4" s="1"/>
  <c r="G67" i="4"/>
  <c r="H67" i="4" s="1"/>
  <c r="G66" i="4"/>
  <c r="H66" i="4" s="1"/>
  <c r="G65" i="4"/>
  <c r="I65" i="4" s="1"/>
  <c r="H65" i="4"/>
  <c r="G64" i="4"/>
  <c r="H64" i="4" s="1"/>
  <c r="G63" i="4"/>
  <c r="I63" i="4" s="1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4" i="4"/>
  <c r="I71" i="4"/>
  <c r="H69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 s="1"/>
  <c r="G59" i="4"/>
  <c r="H59" i="4" s="1"/>
  <c r="G58" i="4"/>
  <c r="I58" i="4" s="1"/>
  <c r="G57" i="4"/>
  <c r="I57" i="4" s="1"/>
  <c r="G56" i="4"/>
  <c r="H56" i="4" s="1"/>
  <c r="I56" i="4"/>
  <c r="G55" i="4"/>
  <c r="H55" i="4" s="1"/>
  <c r="G54" i="4"/>
  <c r="H54" i="4" s="1"/>
  <c r="G53" i="4"/>
  <c r="I53" i="4" s="1"/>
  <c r="G52" i="4"/>
  <c r="H52" i="4" s="1"/>
  <c r="G51" i="4"/>
  <c r="I51" i="4" s="1"/>
  <c r="G50" i="4"/>
  <c r="I50" i="4" s="1"/>
  <c r="G49" i="4"/>
  <c r="I49" i="4" s="1"/>
  <c r="G48" i="4"/>
  <c r="H48" i="4" s="1"/>
  <c r="I48" i="4"/>
  <c r="G47" i="4"/>
  <c r="I47" i="4" s="1"/>
  <c r="I59" i="4"/>
  <c r="H60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 s="1"/>
  <c r="G41" i="4"/>
  <c r="H41" i="4" s="1"/>
  <c r="G40" i="4"/>
  <c r="I40" i="4" s="1"/>
  <c r="G39" i="4"/>
  <c r="G38" i="4"/>
  <c r="I38" i="4" s="1"/>
  <c r="G37" i="4"/>
  <c r="G36" i="4"/>
  <c r="I36" i="4" s="1"/>
  <c r="G35" i="4"/>
  <c r="G34" i="4"/>
  <c r="H34" i="4" s="1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32" i="4"/>
  <c r="H40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 s="1"/>
  <c r="G29" i="4"/>
  <c r="H29" i="4" s="1"/>
  <c r="G28" i="4"/>
  <c r="H28" i="4" s="1"/>
  <c r="I28" i="4"/>
  <c r="G27" i="4"/>
  <c r="I27" i="4" s="1"/>
  <c r="G26" i="4"/>
  <c r="I26" i="4"/>
  <c r="G25" i="4"/>
  <c r="I25" i="4" s="1"/>
  <c r="G24" i="4"/>
  <c r="H24" i="4" s="1"/>
  <c r="G23" i="4"/>
  <c r="I23" i="4" s="1"/>
  <c r="G22" i="4"/>
  <c r="H22" i="4" s="1"/>
  <c r="G21" i="4"/>
  <c r="I21" i="4" s="1"/>
  <c r="G20" i="4"/>
  <c r="H20" i="4"/>
  <c r="G19" i="4"/>
  <c r="H19" i="4" s="1"/>
  <c r="G18" i="4"/>
  <c r="I18" i="4" s="1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0" i="4"/>
  <c r="I30" i="4"/>
  <c r="I29" i="4"/>
  <c r="H26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4" i="5"/>
  <c r="R29" i="5"/>
  <c r="R64" i="5"/>
  <c r="R100" i="5"/>
  <c r="R7" i="5"/>
  <c r="R43" i="5"/>
  <c r="O13" i="5"/>
  <c r="O2" i="5"/>
  <c r="G3" i="4"/>
  <c r="I3" i="4" s="1"/>
  <c r="G4" i="4"/>
  <c r="H4" i="4" s="1"/>
  <c r="G5" i="4"/>
  <c r="I5" i="4" s="1"/>
  <c r="G6" i="4"/>
  <c r="H6" i="4" s="1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G13" i="4"/>
  <c r="I13" i="4" s="1"/>
  <c r="G14" i="4"/>
  <c r="H14" i="4" s="1"/>
  <c r="G15" i="4"/>
  <c r="I15" i="4" s="1"/>
  <c r="G16" i="4"/>
  <c r="H16" i="4" s="1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7" i="4"/>
  <c r="H2" i="4"/>
  <c r="I4" i="4"/>
  <c r="R96" i="5" l="1"/>
  <c r="R84" i="5"/>
  <c r="H46" i="4"/>
  <c r="H18" i="4"/>
  <c r="R85" i="5"/>
  <c r="R55" i="5"/>
  <c r="I55" i="4"/>
  <c r="I16" i="4"/>
  <c r="R58" i="5"/>
  <c r="R62" i="5"/>
  <c r="R42" i="5"/>
  <c r="H42" i="4"/>
  <c r="H57" i="4"/>
  <c r="I54" i="4"/>
  <c r="H73" i="4"/>
  <c r="H38" i="4"/>
  <c r="I75" i="4"/>
  <c r="H9" i="4"/>
  <c r="I12" i="4"/>
  <c r="I22" i="4"/>
  <c r="I41" i="4"/>
  <c r="I52" i="4"/>
  <c r="I67" i="4"/>
  <c r="H44" i="4"/>
  <c r="H53" i="4"/>
  <c r="H50" i="4"/>
  <c r="H13" i="4"/>
  <c r="H3" i="4"/>
  <c r="I14" i="4"/>
  <c r="I6" i="4"/>
  <c r="I34" i="4"/>
  <c r="H58" i="4"/>
  <c r="H11" i="4"/>
  <c r="O4" i="3"/>
  <c r="P5" i="3" s="1"/>
  <c r="Q6" i="3" s="1"/>
  <c r="R7" i="3" s="1"/>
  <c r="D35" i="3"/>
  <c r="K35" i="3" s="1"/>
  <c r="A1605" i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2" i="1" s="1"/>
  <c r="A1634" i="1" s="1"/>
  <c r="A1636" i="1" s="1"/>
  <c r="A1638" i="1" s="1"/>
  <c r="A1640" i="1" s="1"/>
  <c r="A1642" i="1" s="1"/>
  <c r="A1644" i="1" s="1"/>
  <c r="A1646" i="1" s="1"/>
  <c r="A1648" i="1" s="1"/>
  <c r="A1650" i="1" s="1"/>
  <c r="A1652" i="1" s="1"/>
  <c r="A1654" i="1" s="1"/>
  <c r="A1656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R68" i="5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A1753" i="1" l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818" i="1" s="1"/>
  <c r="A1819" i="1" s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A1839" i="1" s="1"/>
  <c r="A1840" i="1" s="1"/>
  <c r="A1841" i="1" s="1"/>
  <c r="A1842" i="1" s="1"/>
  <c r="A1843" i="1" s="1"/>
  <c r="A1844" i="1" s="1"/>
  <c r="A1845" i="1" s="1"/>
  <c r="A1846" i="1" s="1"/>
  <c r="A1847" i="1" s="1"/>
  <c r="A1848" i="1" s="1"/>
  <c r="A1849" i="1" s="1"/>
  <c r="A1850" i="1" s="1"/>
  <c r="A1851" i="1" s="1"/>
  <c r="A1852" i="1" s="1"/>
  <c r="A1853" i="1" s="1"/>
  <c r="A1854" i="1" s="1"/>
  <c r="A1855" i="1" s="1"/>
  <c r="A1856" i="1" s="1"/>
  <c r="A1857" i="1" s="1"/>
  <c r="A1858" i="1" s="1"/>
  <c r="A1859" i="1" s="1"/>
  <c r="A1860" i="1" s="1"/>
  <c r="A1861" i="1" s="1"/>
  <c r="A1862" i="1" s="1"/>
  <c r="A1863" i="1" s="1"/>
  <c r="A1864" i="1" s="1"/>
  <c r="A1865" i="1" s="1"/>
  <c r="A1866" i="1" s="1"/>
  <c r="A1867" i="1" s="1"/>
  <c r="A1868" i="1" s="1"/>
  <c r="A1869" i="1" s="1"/>
  <c r="A1870" i="1" s="1"/>
  <c r="A1871" i="1" s="1"/>
  <c r="A1872" i="1" s="1"/>
  <c r="A1873" i="1" s="1"/>
  <c r="A1874" i="1" s="1"/>
  <c r="A1875" i="1" s="1"/>
  <c r="A1876" i="1" s="1"/>
  <c r="A1877" i="1" s="1"/>
  <c r="A1878" i="1" s="1"/>
  <c r="A1879" i="1" s="1"/>
  <c r="A1880" i="1" s="1"/>
  <c r="A1881" i="1" s="1"/>
  <c r="A1882" i="1" s="1"/>
  <c r="A1883" i="1" s="1"/>
  <c r="A1884" i="1" s="1"/>
  <c r="A1885" i="1" s="1"/>
  <c r="A1886" i="1" s="1"/>
  <c r="A1887" i="1" s="1"/>
  <c r="A1888" i="1" s="1"/>
  <c r="A1889" i="1" s="1"/>
  <c r="A1890" i="1" s="1"/>
  <c r="A1891" i="1" s="1"/>
  <c r="A1892" i="1" s="1"/>
  <c r="A1893" i="1" s="1"/>
  <c r="A1894" i="1" s="1"/>
  <c r="A1895" i="1" s="1"/>
  <c r="A1896" i="1" s="1"/>
  <c r="A1897" i="1" s="1"/>
  <c r="A1898" i="1" s="1"/>
  <c r="A1899" i="1" s="1"/>
  <c r="A1900" i="1" s="1"/>
  <c r="A1901" i="1" s="1"/>
  <c r="A1902" i="1" s="1"/>
  <c r="A1903" i="1" s="1"/>
  <c r="A1904" i="1" s="1"/>
  <c r="A1905" i="1" s="1"/>
  <c r="A1631" i="1"/>
  <c r="A1633" i="1" s="1"/>
  <c r="A1635" i="1" s="1"/>
  <c r="A1637" i="1" s="1"/>
  <c r="A1639" i="1" s="1"/>
  <c r="A1641" i="1" s="1"/>
  <c r="A1643" i="1" s="1"/>
  <c r="A1645" i="1" s="1"/>
  <c r="A1647" i="1" s="1"/>
  <c r="A1649" i="1" s="1"/>
  <c r="A1651" i="1" s="1"/>
  <c r="A1653" i="1" s="1"/>
  <c r="A1655" i="1" s="1"/>
  <c r="A1657" i="1" s="1"/>
  <c r="S2" i="3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A1906" i="1" l="1"/>
  <c r="A1907" i="1" s="1"/>
  <c r="A1908" i="1" s="1"/>
  <c r="A1909" i="1" s="1"/>
  <c r="A1910" i="1" s="1"/>
  <c r="A1911" i="1" s="1"/>
  <c r="A1912" i="1" s="1"/>
  <c r="A1913" i="1" s="1"/>
  <c r="A1914" i="1" s="1"/>
  <c r="A1915" i="1" s="1"/>
  <c r="A1916" i="1" s="1"/>
  <c r="A1917" i="1" s="1"/>
  <c r="A1918" i="1" s="1"/>
  <c r="A1919" i="1" s="1"/>
  <c r="A1920" i="1" s="1"/>
  <c r="A1921" i="1" s="1"/>
  <c r="A1922" i="1" s="1"/>
  <c r="A1923" i="1" s="1"/>
  <c r="A1924" i="1" s="1"/>
  <c r="A1925" i="1" s="1"/>
  <c r="A1926" i="1" s="1"/>
  <c r="A1927" i="1" s="1"/>
  <c r="A1928" i="1" s="1"/>
  <c r="A1929" i="1" s="1"/>
  <c r="A1930" i="1" s="1"/>
  <c r="A1931" i="1" s="1"/>
  <c r="S6" i="3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H1605" i="1" l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H1630" i="1" s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H1660" i="1" s="1"/>
  <c r="H1661" i="1" s="1"/>
  <c r="H1662" i="1" s="1"/>
  <c r="H1663" i="1" s="1"/>
  <c r="H1664" i="1" s="1"/>
  <c r="H1665" i="1" s="1"/>
  <c r="H1666" i="1" s="1"/>
  <c r="H1667" i="1" s="1"/>
  <c r="H1668" i="1" s="1"/>
  <c r="H1669" i="1" s="1"/>
  <c r="H1670" i="1" s="1"/>
  <c r="H1671" i="1" s="1"/>
  <c r="H1672" i="1" s="1"/>
  <c r="H1673" i="1" s="1"/>
  <c r="H1674" i="1" s="1"/>
  <c r="H1675" i="1" s="1"/>
  <c r="H1676" i="1" s="1"/>
  <c r="H1677" i="1" s="1"/>
  <c r="H1678" i="1" s="1"/>
  <c r="H1679" i="1" s="1"/>
  <c r="H1680" i="1" s="1"/>
  <c r="H1681" i="1" s="1"/>
  <c r="H1682" i="1" s="1"/>
  <c r="H1683" i="1" s="1"/>
  <c r="H1684" i="1" s="1"/>
  <c r="H1685" i="1" s="1"/>
  <c r="H1686" i="1" s="1"/>
  <c r="H1687" i="1" s="1"/>
  <c r="H1688" i="1" s="1"/>
  <c r="H1689" i="1" s="1"/>
  <c r="H1690" i="1" s="1"/>
  <c r="H1691" i="1" s="1"/>
  <c r="H1692" i="1" s="1"/>
  <c r="H1693" i="1" s="1"/>
  <c r="H1694" i="1" s="1"/>
  <c r="H1695" i="1" s="1"/>
  <c r="H1696" i="1" s="1"/>
  <c r="H1697" i="1" s="1"/>
  <c r="H1698" i="1" s="1"/>
  <c r="H1699" i="1" s="1"/>
  <c r="H1700" i="1" s="1"/>
  <c r="H1701" i="1" s="1"/>
  <c r="H1702" i="1" s="1"/>
  <c r="H1703" i="1" s="1"/>
  <c r="H1704" i="1" s="1"/>
  <c r="H1705" i="1" s="1"/>
  <c r="H1706" i="1" s="1"/>
  <c r="H1707" i="1" s="1"/>
  <c r="H1708" i="1" s="1"/>
  <c r="H1709" i="1" s="1"/>
  <c r="H1710" i="1" s="1"/>
  <c r="H1711" i="1" s="1"/>
  <c r="H1712" i="1" s="1"/>
  <c r="H1713" i="1" s="1"/>
  <c r="H1714" i="1" s="1"/>
  <c r="H1715" i="1" s="1"/>
  <c r="H1716" i="1" s="1"/>
  <c r="H1717" i="1" s="1"/>
  <c r="H1718" i="1" s="1"/>
  <c r="H1719" i="1" s="1"/>
  <c r="H1720" i="1" s="1"/>
  <c r="H1721" i="1" s="1"/>
  <c r="H1722" i="1" s="1"/>
  <c r="H1723" i="1" s="1"/>
  <c r="H1724" i="1" s="1"/>
  <c r="H1725" i="1" s="1"/>
  <c r="H1726" i="1" s="1"/>
  <c r="H1727" i="1" s="1"/>
  <c r="H1728" i="1" s="1"/>
  <c r="H1729" i="1" s="1"/>
  <c r="H1730" i="1" s="1"/>
  <c r="H1731" i="1" s="1"/>
  <c r="H1732" i="1" s="1"/>
  <c r="H1733" i="1" s="1"/>
  <c r="H1734" i="1" s="1"/>
  <c r="H1735" i="1" s="1"/>
  <c r="H1736" i="1" s="1"/>
  <c r="H1737" i="1" s="1"/>
  <c r="H1738" i="1" s="1"/>
  <c r="H1739" i="1" s="1"/>
  <c r="H1740" i="1" s="1"/>
  <c r="H1741" i="1" s="1"/>
  <c r="H1742" i="1" s="1"/>
  <c r="H1743" i="1" s="1"/>
  <c r="H1744" i="1" s="1"/>
  <c r="H1745" i="1" s="1"/>
  <c r="H1746" i="1" s="1"/>
  <c r="H1747" i="1" s="1"/>
  <c r="H1748" i="1" s="1"/>
  <c r="H1749" i="1" s="1"/>
  <c r="H1750" i="1" s="1"/>
  <c r="H1751" i="1" s="1"/>
  <c r="H1752" i="1" s="1"/>
  <c r="H1753" i="1" s="1"/>
  <c r="A41" i="3"/>
  <c r="AE40" i="3"/>
  <c r="AF42" i="3"/>
  <c r="R25" i="3"/>
  <c r="S25" i="3" s="1"/>
  <c r="Q15" i="3"/>
  <c r="R16" i="3" s="1"/>
  <c r="S16" i="3" s="1"/>
  <c r="S47" i="3"/>
  <c r="AF47" i="3" s="1"/>
  <c r="H1754" i="1" l="1"/>
  <c r="H1755" i="1" s="1"/>
  <c r="H1756" i="1" s="1"/>
  <c r="H1757" i="1" s="1"/>
  <c r="H1758" i="1" s="1"/>
  <c r="H1759" i="1" s="1"/>
  <c r="H1760" i="1" s="1"/>
  <c r="H1761" i="1" s="1"/>
  <c r="H1762" i="1" s="1"/>
  <c r="H1763" i="1" s="1"/>
  <c r="H1764" i="1" s="1"/>
  <c r="H1765" i="1" s="1"/>
  <c r="H1766" i="1" s="1"/>
  <c r="H1767" i="1" s="1"/>
  <c r="H1768" i="1" s="1"/>
  <c r="H1769" i="1" s="1"/>
  <c r="H1770" i="1" s="1"/>
  <c r="H1771" i="1" s="1"/>
  <c r="H1772" i="1" s="1"/>
  <c r="H1773" i="1" s="1"/>
  <c r="H1774" i="1" s="1"/>
  <c r="H1775" i="1" s="1"/>
  <c r="H1776" i="1" s="1"/>
  <c r="H1777" i="1" s="1"/>
  <c r="H1778" i="1" s="1"/>
  <c r="H1779" i="1" s="1"/>
  <c r="H1780" i="1" s="1"/>
  <c r="H1781" i="1" s="1"/>
  <c r="H1782" i="1" s="1"/>
  <c r="H1783" i="1" s="1"/>
  <c r="H1784" i="1" s="1"/>
  <c r="H1785" i="1" s="1"/>
  <c r="H1786" i="1" s="1"/>
  <c r="H1787" i="1" s="1"/>
  <c r="H1788" i="1" s="1"/>
  <c r="H1789" i="1" s="1"/>
  <c r="H1790" i="1" s="1"/>
  <c r="H1791" i="1" s="1"/>
  <c r="H1792" i="1" s="1"/>
  <c r="H1793" i="1" s="1"/>
  <c r="H1794" i="1" s="1"/>
  <c r="H1795" i="1" s="1"/>
  <c r="H1796" i="1" s="1"/>
  <c r="H1797" i="1" s="1"/>
  <c r="H1798" i="1" s="1"/>
  <c r="H1799" i="1" s="1"/>
  <c r="H1800" i="1" s="1"/>
  <c r="H1801" i="1" s="1"/>
  <c r="H1802" i="1" s="1"/>
  <c r="H1803" i="1" s="1"/>
  <c r="H1804" i="1" s="1"/>
  <c r="H1805" i="1" s="1"/>
  <c r="H1806" i="1" s="1"/>
  <c r="H1807" i="1" s="1"/>
  <c r="H1808" i="1" s="1"/>
  <c r="H1809" i="1" s="1"/>
  <c r="H1810" i="1" s="1"/>
  <c r="H1811" i="1" s="1"/>
  <c r="H1812" i="1" s="1"/>
  <c r="H1813" i="1" s="1"/>
  <c r="H1814" i="1" s="1"/>
  <c r="H1815" i="1" s="1"/>
  <c r="H1816" i="1" s="1"/>
  <c r="H1817" i="1" s="1"/>
  <c r="H1818" i="1" s="1"/>
  <c r="H1819" i="1" s="1"/>
  <c r="H1820" i="1" s="1"/>
  <c r="H1821" i="1" s="1"/>
  <c r="H1822" i="1" s="1"/>
  <c r="H1823" i="1" s="1"/>
  <c r="H1824" i="1" s="1"/>
  <c r="H1825" i="1" s="1"/>
  <c r="H1826" i="1" s="1"/>
  <c r="H1827" i="1" s="1"/>
  <c r="H1828" i="1" s="1"/>
  <c r="H1829" i="1" s="1"/>
  <c r="H1830" i="1" s="1"/>
  <c r="H1831" i="1" s="1"/>
  <c r="H1832" i="1" s="1"/>
  <c r="H1833" i="1" s="1"/>
  <c r="H1834" i="1" s="1"/>
  <c r="H1835" i="1" s="1"/>
  <c r="H1836" i="1" s="1"/>
  <c r="H1837" i="1" s="1"/>
  <c r="H1838" i="1" s="1"/>
  <c r="H1839" i="1" s="1"/>
  <c r="H1840" i="1" s="1"/>
  <c r="H1841" i="1" s="1"/>
  <c r="H1842" i="1" s="1"/>
  <c r="H1843" i="1" s="1"/>
  <c r="H1844" i="1" s="1"/>
  <c r="H1845" i="1" s="1"/>
  <c r="H1846" i="1" s="1"/>
  <c r="H1847" i="1" s="1"/>
  <c r="H1848" i="1" s="1"/>
  <c r="H1849" i="1" s="1"/>
  <c r="H1850" i="1" s="1"/>
  <c r="H1851" i="1" s="1"/>
  <c r="H1852" i="1" s="1"/>
  <c r="H1853" i="1" s="1"/>
  <c r="H1854" i="1" s="1"/>
  <c r="H1855" i="1" s="1"/>
  <c r="H1856" i="1" s="1"/>
  <c r="H1857" i="1" s="1"/>
  <c r="H1858" i="1" s="1"/>
  <c r="H1859" i="1" s="1"/>
  <c r="H1860" i="1" s="1"/>
  <c r="H1861" i="1" s="1"/>
  <c r="H1862" i="1" s="1"/>
  <c r="H1863" i="1" s="1"/>
  <c r="H1864" i="1" s="1"/>
  <c r="H1865" i="1" s="1"/>
  <c r="H1866" i="1" s="1"/>
  <c r="H1867" i="1" s="1"/>
  <c r="H1868" i="1" s="1"/>
  <c r="H1869" i="1" s="1"/>
  <c r="H1870" i="1" s="1"/>
  <c r="H1871" i="1" s="1"/>
  <c r="H1872" i="1" s="1"/>
  <c r="H1873" i="1" s="1"/>
  <c r="H1874" i="1" s="1"/>
  <c r="H1875" i="1" s="1"/>
  <c r="H1876" i="1" s="1"/>
  <c r="H1877" i="1" s="1"/>
  <c r="H1878" i="1" s="1"/>
  <c r="H1879" i="1" s="1"/>
  <c r="H1880" i="1" s="1"/>
  <c r="H1881" i="1" s="1"/>
  <c r="H1882" i="1" s="1"/>
  <c r="H1883" i="1" s="1"/>
  <c r="H1884" i="1" s="1"/>
  <c r="H1885" i="1" s="1"/>
  <c r="H1886" i="1" s="1"/>
  <c r="H1887" i="1" s="1"/>
  <c r="H1888" i="1" s="1"/>
  <c r="H1889" i="1" s="1"/>
  <c r="H1890" i="1" s="1"/>
  <c r="H1891" i="1" s="1"/>
  <c r="H1892" i="1" s="1"/>
  <c r="H1893" i="1" s="1"/>
  <c r="H1894" i="1" s="1"/>
  <c r="H1895" i="1" s="1"/>
  <c r="H1896" i="1" s="1"/>
  <c r="H1897" i="1" s="1"/>
  <c r="H1898" i="1" s="1"/>
  <c r="H1899" i="1" s="1"/>
  <c r="H1900" i="1" s="1"/>
  <c r="H1901" i="1" s="1"/>
  <c r="H1902" i="1" s="1"/>
  <c r="H1903" i="1" s="1"/>
  <c r="H1904" i="1" s="1"/>
  <c r="H1905" i="1" s="1"/>
  <c r="AE41" i="3"/>
  <c r="A42" i="3"/>
  <c r="S15" i="3"/>
  <c r="H1906" i="1" l="1"/>
  <c r="H1907" i="1" s="1"/>
  <c r="H1908" i="1" s="1"/>
  <c r="H1909" i="1" s="1"/>
  <c r="H1910" i="1" s="1"/>
  <c r="H1911" i="1" s="1"/>
  <c r="H1912" i="1" s="1"/>
  <c r="H1913" i="1" s="1"/>
  <c r="H1914" i="1" s="1"/>
  <c r="H1915" i="1" s="1"/>
  <c r="H1916" i="1" s="1"/>
  <c r="H1917" i="1" s="1"/>
  <c r="H1918" i="1" s="1"/>
  <c r="H1919" i="1" s="1"/>
  <c r="H1920" i="1" s="1"/>
  <c r="H1921" i="1" s="1"/>
  <c r="H1922" i="1" s="1"/>
  <c r="H1923" i="1" s="1"/>
  <c r="H1924" i="1" s="1"/>
  <c r="H1925" i="1" s="1"/>
  <c r="H1926" i="1" s="1"/>
  <c r="H1927" i="1" s="1"/>
  <c r="H1928" i="1" s="1"/>
  <c r="H1929" i="1" s="1"/>
  <c r="H1930" i="1" s="1"/>
  <c r="H1931" i="1" s="1"/>
  <c r="H1932" i="1" s="1"/>
  <c r="A43" i="3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l="1"/>
  <c r="A59" i="3"/>
  <c r="AE59" i="3" l="1"/>
  <c r="A60" i="3"/>
  <c r="AE60" i="3" l="1"/>
  <c r="A61" i="3"/>
  <c r="A62" i="3" l="1"/>
  <c r="AE61" i="3"/>
  <c r="AE62" i="3" l="1"/>
  <c r="A63" i="3"/>
  <c r="AE63" i="3" l="1"/>
  <c r="A64" i="3"/>
  <c r="A65" i="3" l="1"/>
  <c r="AE64" i="3"/>
  <c r="A66" i="3" l="1"/>
  <c r="AE66" i="3" s="1"/>
  <c r="AE65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huskywang</author>
  </authors>
  <commentList>
    <comment ref="S48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<sst xmlns="http://schemas.openxmlformats.org/spreadsheetml/2006/main" count="6914" uniqueCount="1025">
  <si>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</si>
  <si>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</si>
  <si>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</si>
  <si>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</si>
  <si>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</si>
  <si>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</si>
  <si>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</si>
  <si>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</si>
  <si>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</si>
  <si>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</si>
  <si>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</si>
  <si>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</si>
  <si>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</si>
  <si>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</si>
  <si>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</si>
  <si>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</si>
  <si>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</si>
  <si>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</si>
  <si>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</si>
  <si>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</si>
  <si>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</si>
  <si>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</si>
  <si>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</si>
  <si>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</si>
  <si>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</si>
  <si>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</si>
  <si>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</si>
  <si>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</si>
  <si>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</si>
  <si>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</si>
  <si>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</si>
  <si>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</si>
  <si>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</si>
  <si>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</si>
  <si>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</si>
  <si>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</si>
  <si>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</si>
  <si>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</si>
  <si>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</si>
  <si>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</si>
  <si>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</si>
  <si>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</si>
  <si>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</si>
  <si>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</si>
  <si>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</si>
  <si>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</si>
  <si>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</si>
  <si>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</si>
  <si>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</si>
  <si>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</si>
  <si>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</si>
  <si>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</si>
  <si>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</si>
  <si>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</si>
  <si>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</si>
  <si>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</si>
  <si>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</si>
  <si>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</si>
  <si>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</si>
  <si>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</si>
  <si>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</si>
  <si>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</si>
  <si>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</si>
  <si>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</si>
  <si>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</si>
  <si>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</si>
  <si>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</si>
  <si>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</si>
  <si>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</si>
  <si>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</si>
  <si>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</si>
  <si>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</si>
  <si>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</si>
  <si>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</si>
  <si>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</si>
  <si>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</si>
  <si>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</si>
  <si>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</si>
  <si>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</si>
  <si>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</si>
  <si>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</si>
  <si>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</si>
  <si>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</si>
  <si>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</si>
  <si>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</si>
  <si>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</si>
  <si>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</si>
  <si>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</si>
  <si>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</si>
  <si>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</si>
  <si>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</si>
  <si>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</si>
  <si>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</si>
  <si>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</si>
  <si>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</si>
  <si>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</si>
  <si>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</si>
  <si>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</si>
  <si>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</si>
  <si>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</si>
  <si>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</si>
  <si>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</si>
  <si>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</si>
  <si>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</si>
  <si>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</si>
  <si>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</si>
  <si>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</si>
  <si>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</si>
  <si>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</si>
  <si>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</si>
  <si>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</si>
  <si>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</si>
  <si>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</si>
  <si>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</si>
  <si>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</si>
  <si>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</si>
  <si>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</si>
  <si>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</si>
  <si>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</si>
  <si>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</si>
  <si>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</si>
  <si>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</si>
  <si>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</si>
  <si>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</si>
  <si>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</si>
  <si>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</si>
  <si>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</si>
  <si>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</si>
  <si>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</si>
  <si>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</si>
  <si>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</si>
  <si>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</si>
  <si>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</si>
  <si>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</si>
  <si>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</si>
  <si>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</si>
  <si>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</si>
  <si>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</si>
  <si>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</si>
  <si>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</si>
  <si>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</si>
  <si>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</si>
  <si>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</si>
  <si>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</si>
  <si>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</si>
  <si>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</si>
  <si>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</si>
  <si>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</si>
  <si>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</si>
  <si>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</si>
  <si>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</si>
  <si>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</si>
  <si>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</si>
  <si>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</si>
  <si>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</si>
  <si>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</si>
  <si>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</si>
  <si>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</si>
  <si>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</si>
  <si>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</si>
  <si>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</si>
  <si>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</si>
  <si>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</si>
  <si>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</si>
  <si>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</si>
  <si>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</si>
  <si>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</si>
  <si>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</si>
  <si>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</si>
  <si>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</si>
  <si>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</si>
  <si>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</si>
  <si>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</si>
  <si>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</si>
  <si>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</si>
  <si>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</si>
  <si>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</si>
  <si>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</si>
  <si>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</si>
  <si>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</si>
  <si>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</si>
  <si>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</si>
  <si>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</si>
  <si>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</si>
  <si>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</si>
  <si>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</si>
  <si>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</si>
  <si>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</si>
  <si>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</si>
  <si>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</si>
  <si>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</si>
  <si>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</si>
  <si>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</si>
  <si>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</si>
  <si>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</si>
  <si>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</si>
  <si>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</si>
  <si>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</si>
  <si>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</si>
  <si>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</si>
  <si>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</si>
  <si>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</si>
  <si>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</si>
  <si>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</si>
  <si>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</si>
  <si>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</si>
  <si>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</si>
  <si>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</si>
  <si>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</si>
  <si>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</si>
  <si>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</si>
  <si>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</si>
  <si>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</si>
  <si>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</si>
  <si>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</si>
  <si>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</si>
  <si>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</si>
  <si>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</si>
  <si>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</si>
  <si>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</si>
  <si>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</si>
  <si>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</si>
  <si>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</si>
  <si>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</si>
  <si>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</si>
  <si>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</si>
  <si>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</si>
  <si>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</si>
  <si>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</si>
  <si>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</si>
  <si>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</si>
  <si>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</si>
  <si>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</si>
  <si>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</si>
  <si>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</si>
  <si>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</si>
  <si>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</si>
  <si>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</si>
  <si>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</si>
  <si>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</si>
  <si>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</si>
  <si>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</si>
  <si>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</si>
  <si>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</si>
  <si>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</si>
  <si>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</si>
  <si>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</si>
  <si>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</si>
  <si>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</si>
  <si>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</si>
  <si>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</si>
  <si>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</si>
  <si>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</si>
  <si>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</si>
  <si>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</si>
  <si>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</si>
  <si>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</si>
  <si>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</si>
  <si>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</si>
  <si>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</si>
  <si>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</si>
  <si>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</si>
  <si>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</si>
  <si>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</si>
  <si>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</si>
  <si>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</si>
  <si>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</si>
  <si>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</si>
  <si>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</si>
  <si>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</si>
  <si>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</si>
  <si>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</si>
  <si>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</si>
  <si>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</si>
  <si>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</si>
  <si>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</si>
  <si>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</si>
  <si>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</si>
  <si>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</si>
  <si>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</si>
  <si>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</si>
  <si>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</si>
  <si>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</si>
  <si>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</si>
  <si>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</si>
  <si>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</si>
  <si>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</si>
  <si>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</si>
  <si>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</si>
  <si>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</si>
  <si>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</si>
  <si>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</si>
  <si>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</si>
  <si>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</si>
  <si>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</si>
  <si>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</si>
  <si>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</si>
  <si>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</si>
  <si>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</si>
  <si>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</si>
  <si>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</si>
  <si>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</si>
  <si>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</si>
  <si>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</si>
  <si>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</si>
  <si>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</si>
  <si>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</si>
  <si>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</si>
  <si>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</si>
  <si>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</si>
  <si>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</si>
  <si>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</si>
  <si>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</si>
  <si>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</si>
  <si>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</si>
  <si>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</si>
  <si>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</si>
  <si>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</si>
  <si>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</si>
  <si>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</si>
  <si>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</si>
  <si>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</si>
  <si>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</si>
  <si>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</si>
  <si>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</si>
  <si>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</si>
  <si>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</si>
  <si>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</si>
  <si>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</si>
  <si>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</si>
  <si>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</si>
  <si>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</si>
  <si>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</si>
  <si>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</si>
  <si>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</si>
  <si>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</si>
  <si>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</si>
  <si>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</si>
  <si>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</si>
  <si>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</si>
  <si>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</si>
  <si>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</si>
  <si>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</si>
  <si>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</si>
  <si>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</si>
  <si>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</si>
  <si>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</si>
  <si>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</si>
  <si>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</si>
  <si>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</si>
  <si>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</si>
  <si>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</si>
  <si>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</si>
  <si>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</si>
  <si>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</si>
  <si>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</si>
  <si>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</si>
  <si>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</si>
  <si>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</si>
  <si>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</si>
  <si>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</si>
  <si>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</si>
  <si>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</si>
  <si>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</si>
  <si>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</si>
  <si>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</si>
  <si>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</si>
  <si>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</si>
  <si>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</si>
  <si>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</si>
  <si>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</si>
  <si>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</si>
  <si>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</si>
  <si>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</si>
  <si>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</si>
  <si>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</si>
  <si>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</si>
  <si>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</si>
  <si>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</si>
  <si>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</si>
  <si>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</si>
  <si>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</si>
  <si>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</si>
  <si>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</si>
  <si>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</si>
  <si>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</si>
  <si>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</si>
  <si>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</si>
  <si>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</si>
  <si>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</si>
  <si>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</si>
  <si>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</si>
  <si>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</si>
  <si>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</si>
  <si>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</si>
  <si>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</si>
  <si>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</si>
  <si>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</si>
  <si>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</si>
  <si>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</si>
  <si>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</si>
  <si>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</si>
  <si>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</si>
  <si>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</si>
  <si>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</si>
  <si>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</si>
  <si>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</si>
  <si>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</si>
  <si>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</si>
  <si>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</si>
  <si>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</si>
  <si>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</si>
  <si>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</si>
  <si>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</si>
  <si>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</si>
  <si>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</si>
  <si>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</si>
  <si>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</si>
  <si>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</si>
  <si>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</si>
  <si>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</si>
  <si>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</si>
  <si>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</si>
  <si>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</si>
  <si>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</si>
  <si>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</si>
  <si>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</si>
  <si>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</si>
  <si>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</si>
  <si>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</si>
  <si>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</si>
  <si>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</si>
  <si>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</si>
  <si>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</si>
  <si>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</si>
  <si>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</si>
  <si>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</si>
  <si>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</si>
  <si>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</si>
  <si>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</si>
  <si>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</si>
  <si>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</si>
  <si>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</si>
  <si>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</si>
  <si>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</si>
  <si>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</si>
  <si>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</si>
  <si>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</si>
  <si>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</si>
  <si>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</si>
  <si>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</si>
  <si>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</si>
  <si>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</si>
  <si>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</si>
  <si>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</si>
  <si>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</si>
  <si>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</si>
  <si>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</si>
  <si>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</si>
  <si>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</si>
  <si>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</si>
  <si>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</si>
  <si>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</si>
  <si>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</si>
  <si>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</si>
  <si>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</si>
  <si>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</si>
  <si>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</si>
  <si>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</si>
  <si>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</si>
  <si>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</si>
  <si>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</si>
  <si>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</si>
  <si>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</si>
  <si>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</si>
  <si>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</si>
  <si>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</si>
  <si>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</si>
  <si>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</si>
  <si>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</si>
  <si>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</si>
  <si>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</si>
  <si>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</si>
  <si>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</si>
  <si>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</si>
  <si>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</si>
  <si>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</si>
  <si>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</si>
  <si>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</si>
  <si>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</si>
  <si>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</si>
  <si>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</si>
  <si>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</si>
  <si>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</si>
  <si>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</si>
  <si>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</si>
  <si>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</si>
  <si>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</si>
  <si>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</si>
  <si>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</si>
  <si>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</si>
  <si>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</si>
  <si>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</si>
  <si>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</si>
  <si>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</si>
  <si>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</si>
  <si>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</si>
  <si>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</si>
  <si>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</si>
  <si>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</si>
  <si>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</si>
  <si>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</si>
  <si>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</si>
  <si>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</si>
  <si>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</si>
  <si>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</si>
  <si>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</si>
  <si>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</si>
  <si>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</si>
  <si>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</si>
  <si>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</si>
  <si>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</si>
  <si>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</si>
  <si>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</si>
  <si>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</si>
  <si>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</si>
  <si>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</si>
  <si>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</si>
  <si>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</si>
  <si>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</si>
  <si>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</si>
  <si>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</si>
  <si>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</si>
  <si>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</si>
  <si>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</si>
  <si>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</si>
  <si>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</si>
  <si>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</si>
  <si>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</si>
  <si>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</si>
  <si>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</si>
  <si>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</si>
  <si>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</si>
  <si>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</si>
  <si>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</si>
  <si>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</si>
  <si>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</si>
  <si>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</si>
  <si>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</si>
  <si>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</si>
  <si>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</si>
  <si>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</si>
  <si>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</si>
  <si>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</si>
  <si>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</si>
  <si>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</si>
  <si>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</si>
  <si>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</si>
  <si>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</si>
  <si>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</si>
  <si>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</si>
  <si>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</si>
  <si>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</si>
  <si>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</si>
  <si>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</si>
  <si>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</si>
  <si>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</si>
  <si>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</si>
  <si>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</si>
  <si>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</si>
  <si>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</si>
  <si>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</si>
  <si>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</si>
  <si>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</si>
  <si>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</si>
  <si>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</si>
  <si>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</si>
  <si>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</si>
  <si>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</si>
  <si>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</si>
  <si>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</si>
  <si>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</si>
  <si>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</si>
  <si>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</si>
  <si>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</si>
  <si>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</si>
  <si>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</si>
  <si>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</si>
  <si>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</si>
  <si>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</si>
  <si>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</si>
  <si>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</si>
  <si>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</si>
  <si>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</si>
  <si>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</si>
  <si>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</si>
  <si>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</si>
  <si>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</si>
  <si>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</si>
  <si>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</si>
  <si>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</si>
  <si>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</si>
  <si>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</si>
  <si>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</si>
  <si>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</si>
  <si>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</si>
  <si>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</si>
  <si>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</si>
  <si>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</si>
  <si>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</si>
  <si>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</si>
  <si>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</si>
  <si>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</si>
  <si>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</si>
  <si>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</si>
  <si>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</si>
  <si>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</si>
  <si>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</si>
  <si>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</si>
  <si>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</si>
  <si>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</si>
  <si>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</si>
  <si>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</si>
  <si>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</si>
  <si>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</si>
  <si>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</si>
  <si>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</si>
  <si>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</si>
  <si>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</si>
  <si>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</si>
  <si>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</si>
  <si>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</si>
  <si>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</si>
  <si>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</si>
  <si>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</si>
  <si>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</si>
  <si>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</si>
  <si>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</si>
  <si>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</si>
  <si>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</si>
  <si>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</si>
  <si>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</si>
  <si>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</si>
  <si>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</si>
  <si>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</si>
  <si>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</si>
  <si>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</si>
  <si>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</si>
  <si>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</si>
  <si>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</si>
  <si>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</si>
  <si>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</si>
  <si>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</si>
  <si>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</si>
  <si>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</si>
  <si>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</si>
  <si>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</si>
  <si>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</si>
  <si>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</si>
  <si>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</si>
  <si>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</si>
  <si>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</si>
  <si>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</si>
  <si>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</si>
  <si>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</si>
  <si>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</si>
  <si>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</si>
  <si>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</si>
  <si>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</si>
  <si>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</si>
  <si>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</si>
  <si>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</si>
  <si>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</si>
  <si>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</si>
  <si>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</si>
  <si>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</si>
  <si>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</si>
  <si>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</si>
  <si>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</si>
  <si>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</si>
  <si>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</si>
  <si>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</si>
  <si>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</si>
  <si>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</si>
  <si>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</si>
  <si>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</si>
  <si>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</si>
  <si>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</si>
  <si>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</si>
  <si>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</si>
  <si>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</si>
  <si>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</si>
  <si>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</si>
  <si>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</si>
  <si>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</si>
  <si>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</si>
  <si>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</si>
  <si>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</si>
  <si>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</si>
  <si>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</si>
  <si>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</si>
  <si>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</si>
  <si>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</si>
  <si>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</si>
  <si>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</si>
  <si>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</si>
  <si>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</si>
  <si>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</si>
  <si>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</si>
  <si>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</si>
  <si>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</si>
  <si>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</si>
  <si>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</si>
  <si>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</si>
  <si>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</si>
  <si>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</si>
  <si>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</si>
  <si>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</si>
  <si>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</si>
  <si>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</si>
  <si>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</si>
  <si>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</si>
  <si>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</si>
  <si>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</si>
  <si>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</si>
  <si>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</si>
  <si>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</si>
  <si>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</si>
  <si>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</si>
  <si>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</si>
  <si>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</si>
  <si>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</si>
  <si>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</si>
  <si>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</si>
  <si>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</si>
  <si>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</si>
  <si>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</si>
  <si>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</si>
  <si>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</si>
  <si>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</si>
  <si>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</si>
  <si>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</si>
  <si>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</si>
  <si>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</si>
  <si>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</si>
  <si>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</si>
  <si>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</si>
  <si>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</si>
  <si>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</si>
  <si>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</si>
  <si>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</si>
  <si>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</si>
  <si>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</si>
  <si>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</si>
  <si>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</si>
  <si>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</si>
  <si>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</si>
  <si>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</si>
  <si>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</si>
  <si>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</si>
  <si>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</si>
  <si>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</si>
  <si>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</si>
  <si>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</si>
  <si>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</si>
  <si>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</si>
  <si>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</si>
  <si>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</si>
  <si>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</si>
  <si>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</si>
  <si>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</si>
  <si>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</si>
  <si>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</si>
  <si>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</si>
  <si>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</si>
  <si>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</si>
  <si>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</si>
  <si>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</si>
  <si>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</si>
  <si>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</si>
  <si>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</si>
  <si>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</si>
  <si>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</si>
  <si>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</si>
  <si>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</si>
  <si>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</si>
  <si>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</si>
  <si>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</si>
  <si>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</si>
  <si>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</si>
  <si>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</si>
  <si>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</si>
  <si>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</si>
  <si>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</si>
  <si>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</si>
  <si>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</si>
  <si>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</si>
  <si>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</si>
  <si>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</si>
  <si>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</si>
  <si>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</si>
  <si>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</si>
  <si>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</si>
  <si>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</si>
  <si>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</si>
  <si>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</si>
  <si>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</si>
  <si>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</si>
  <si>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</si>
  <si>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</si>
  <si>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</si>
  <si>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</si>
  <si>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</si>
  <si>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</si>
  <si>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</si>
  <si>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</si>
  <si>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</si>
  <si>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</si>
  <si>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</si>
  <si>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</si>
  <si>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</si>
  <si>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</si>
  <si>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</si>
  <si>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</si>
  <si>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</si>
  <si>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</si>
  <si>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</si>
  <si>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</si>
  <si>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</si>
  <si>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</si>
  <si>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</si>
  <si>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</si>
  <si>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</si>
  <si>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</si>
  <si>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</si>
  <si>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</si>
  <si>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</si>
  <si>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</si>
  <si>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</si>
  <si>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</si>
  <si>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</si>
  <si>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</si>
  <si>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</si>
  <si>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</si>
  <si>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</si>
  <si>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</si>
  <si>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</si>
  <si>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</si>
  <si>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</si>
  <si>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</si>
  <si>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</si>
  <si>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</si>
  <si>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</si>
  <si>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</si>
  <si>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</si>
  <si>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</si>
  <si>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</si>
  <si>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</si>
  <si>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</si>
  <si>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</si>
  <si>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</si>
  <si>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</si>
  <si>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</si>
  <si>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</si>
  <si>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</si>
  <si>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</si>
  <si>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</si>
  <si>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</si>
  <si>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</si>
  <si>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</si>
  <si>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</si>
  <si>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</si>
  <si>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</si>
  <si>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</si>
  <si>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</si>
  <si>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</si>
  <si>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</si>
  <si>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</si>
  <si>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</si>
  <si>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</si>
  <si>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</si>
  <si>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</si>
  <si>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</si>
  <si>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</si>
  <si>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</si>
  <si>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</si>
  <si>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</si>
  <si>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</si>
  <si>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</si>
  <si>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</si>
  <si>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</si>
  <si>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</si>
  <si>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</si>
  <si>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</si>
  <si>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</si>
  <si>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</si>
  <si>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</si>
  <si>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</si>
  <si>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</si>
  <si>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</si>
  <si>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</si>
  <si>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</si>
  <si>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</si>
  <si>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</si>
  <si>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</si>
  <si>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</si>
  <si>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</si>
  <si>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</si>
  <si>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</si>
  <si>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</si>
  <si>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</si>
  <si>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</si>
  <si>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</si>
  <si>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</si>
  <si>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</si>
  <si>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</si>
  <si>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</si>
  <si>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</si>
  <si>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</si>
  <si>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</si>
  <si>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</si>
  <si>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</si>
  <si>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</si>
  <si>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</si>
  <si>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</si>
  <si>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</si>
  <si>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</si>
  <si>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</si>
  <si>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</si>
  <si>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</si>
  <si>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</si>
  <si>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</si>
  <si>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</si>
  <si>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</si>
  <si>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</si>
  <si>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</si>
  <si>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</si>
  <si>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</si>
  <si>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</si>
  <si>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</si>
  <si>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</si>
  <si>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</si>
  <si>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</si>
  <si>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</si>
  <si>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</si>
  <si>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</si>
  <si>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</si>
  <si>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</si>
  <si>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</si>
  <si>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</si>
  <si>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</si>
  <si>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</si>
  <si>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</si>
  <si>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</si>
  <si>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</si>
  <si>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</si>
  <si>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</si>
  <si>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</si>
  <si>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</si>
  <si>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</si>
  <si>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</si>
  <si>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</si>
  <si>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</si>
  <si>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</si>
  <si>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</si>
  <si>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</si>
  <si>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</si>
  <si>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</si>
  <si>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</si>
  <si>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</si>
  <si>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</si>
  <si>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</si>
  <si>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</si>
  <si>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</si>
  <si>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</si>
  <si>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</si>
  <si>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</si>
  <si>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</si>
  <si>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</si>
  <si>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</si>
  <si>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</si>
  <si>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</si>
  <si>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</si>
  <si>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</si>
  <si>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</si>
  <si>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</si>
  <si>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</si>
  <si>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</si>
  <si>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</si>
  <si>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</si>
  <si>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</si>
  <si>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</si>
  <si>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</si>
  <si>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</si>
  <si>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</si>
  <si>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</si>
  <si>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</si>
  <si>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</si>
  <si>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</si>
  <si>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</si>
  <si>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</si>
  <si>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</si>
  <si>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</si>
  <si>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</si>
  <si>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</si>
  <si>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</si>
  <si>
    <t>小鬼</t>
    <phoneticPr fontId="2" type="noConversion"/>
  </si>
  <si>
    <t>Sally</t>
    <phoneticPr fontId="2" type="noConversion"/>
  </si>
  <si>
    <t>果丹尼</t>
    <phoneticPr fontId="2" type="noConversion"/>
  </si>
  <si>
    <t>億元山莊</t>
    <phoneticPr fontId="2" type="noConversion"/>
  </si>
  <si>
    <t>KingKosm</t>
    <phoneticPr fontId="2" type="noConversion"/>
  </si>
  <si>
    <t>Kelvin's Town</t>
    <phoneticPr fontId="2" type="noConversion"/>
  </si>
  <si>
    <t>夢之旅</t>
    <phoneticPr fontId="2" type="noConversion"/>
  </si>
  <si>
    <t>丹妮兒小鎮</t>
    <phoneticPr fontId="2" type="noConversion"/>
  </si>
  <si>
    <t>羽毛村莊</t>
    <phoneticPr fontId="2" type="noConversion"/>
  </si>
  <si>
    <t>J</t>
    <phoneticPr fontId="2" type="noConversion"/>
  </si>
  <si>
    <t>薔薇小鎮</t>
    <phoneticPr fontId="2" type="noConversion"/>
  </si>
  <si>
    <t>Township</t>
    <phoneticPr fontId="2" type="noConversion"/>
  </si>
  <si>
    <r>
      <t>T</t>
    </r>
    <r>
      <rPr>
        <b/>
        <sz val="11"/>
        <color rgb="FF00B050"/>
        <rFont val="微软雅黑"/>
        <family val="2"/>
      </rPr>
      <t>ownship</t>
    </r>
    <phoneticPr fontId="2" type="noConversion"/>
  </si>
  <si>
    <t>臉書</t>
    <phoneticPr fontId="2" type="noConversion"/>
  </si>
  <si>
    <t>Amy</t>
    <phoneticPr fontId="2" type="noConversion"/>
  </si>
  <si>
    <r>
      <t>C</t>
    </r>
    <r>
      <rPr>
        <sz val="11"/>
        <color theme="1"/>
        <rFont val="微软雅黑"/>
        <family val="2"/>
        <charset val="134"/>
      </rPr>
      <t>hong</t>
    </r>
    <phoneticPr fontId="2" type="noConversion"/>
  </si>
  <si>
    <t>無排名</t>
    <phoneticPr fontId="2" type="noConversion"/>
  </si>
  <si>
    <t>杏樓</t>
    <phoneticPr fontId="2" type="noConversion"/>
  </si>
  <si>
    <t>Andy幸福國度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</si>
</sst>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82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  <font>
      <b/>
      <sz val="11"/>
      <color theme="9" tint="-0.499984740745262"/>
      <name val="微软雅黑"/>
      <family val="2"/>
    </font>
    <font>
      <b/>
      <sz val="11"/>
      <color theme="4" tint="-0.499984740745262"/>
      <name val="微软雅黑"/>
    </font>
    <font>
      <b/>
      <sz val="11"/>
      <color theme="8"/>
      <name val="微软雅黑"/>
    </font>
    <font>
      <b/>
      <sz val="11"/>
      <color theme="9"/>
      <name val="微软雅黑"/>
    </font>
    <font>
      <b/>
      <sz val="11"/>
      <color rgb="FF00B050"/>
      <name val="微软雅黑"/>
    </font>
    <font>
      <b/>
      <sz val="11"/>
      <color theme="5" tint="-0.249977111117893"/>
      <name val="微软雅黑"/>
      <family val="2"/>
      <charset val="134"/>
    </font>
    <font>
      <b/>
      <sz val="11"/>
      <color theme="8" tint="-0.249977111117893"/>
      <name val="微软雅黑"/>
    </font>
    <font>
      <b/>
      <sz val="11"/>
      <color theme="8" tint="-0.249977111117893"/>
      <name val="微软雅黑"/>
      <family val="2"/>
    </font>
    <font>
      <sz val="11"/>
      <color theme="9" tint="-0.249977111117893"/>
      <name val="微软雅黑"/>
      <family val="2"/>
      <charset val="134"/>
    </font>
    <font>
      <sz val="11"/>
      <color theme="9" tint="-0.249977111117893"/>
      <name val="微软雅黑"/>
      <family val="2"/>
    </font>
    <font>
      <b/>
      <sz val="11"/>
      <color theme="9" tint="-0.249977111117893"/>
      <name val="微软雅黑"/>
      <family val="2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92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quotePrefix="1" applyFont="1" applyFill="1">
      <alignment vertical="center"/>
    </xf>
    <xf numFmtId="178" fontId="71" fillId="10" borderId="0" xfId="0" quotePrefix="1" applyFont="1" applyFill="1">
      <alignment vertical="center"/>
    </xf>
    <xf numFmtId="178" fontId="71" fillId="10" borderId="0" xfId="0" applyFont="1" applyFill="1">
      <alignment vertical="center"/>
    </xf>
    <xf numFmtId="176" fontId="6" fillId="4" borderId="0" xfId="0" applyNumberFormat="1" applyFont="1" applyFill="1">
      <alignment vertical="center"/>
    </xf>
    <xf numFmtId="178" fontId="70" fillId="10" borderId="0" xfId="0" quotePrefix="1" applyFont="1" applyFill="1">
      <alignment vertical="center"/>
    </xf>
    <xf numFmtId="178" fontId="69" fillId="8" borderId="0" xfId="0" quotePrefix="1" applyFont="1" applyFill="1">
      <alignment vertical="center"/>
    </xf>
    <xf numFmtId="178" fontId="71" fillId="8" borderId="0" xfId="0" applyFont="1" applyFill="1">
      <alignment vertical="center"/>
    </xf>
    <xf numFmtId="178" fontId="72" fillId="8" borderId="0" xfId="0" applyFont="1" applyFill="1">
      <alignment vertical="center"/>
    </xf>
    <xf numFmtId="178" fontId="70" fillId="8" borderId="0" xfId="0" quotePrefix="1" applyFont="1" applyFill="1">
      <alignment vertical="center"/>
    </xf>
    <xf numFmtId="177" fontId="4" fillId="10" borderId="0" xfId="1" applyNumberFormat="1" applyFont="1" applyFill="1">
      <alignment vertical="center"/>
    </xf>
    <xf numFmtId="176" fontId="9" fillId="5" borderId="1" xfId="0" applyNumberFormat="1" applyFont="1" applyFill="1" applyBorder="1">
      <alignment vertical="center"/>
    </xf>
    <xf numFmtId="178" fontId="73" fillId="8" borderId="0" xfId="0" applyFont="1" applyFill="1">
      <alignment vertical="center"/>
    </xf>
    <xf numFmtId="176" fontId="9" fillId="5" borderId="0" xfId="0" applyNumberFormat="1" applyFont="1" applyFill="1">
      <alignment vertical="center"/>
    </xf>
    <xf numFmtId="176" fontId="6" fillId="4" borderId="1" xfId="0" applyNumberFormat="1" applyFont="1" applyFill="1" applyBorder="1">
      <alignment vertical="center"/>
    </xf>
    <xf numFmtId="178" fontId="73" fillId="10" borderId="0" xfId="0" applyFont="1" applyFill="1">
      <alignment vertical="center"/>
    </xf>
    <xf numFmtId="178" fontId="74" fillId="10" borderId="0" xfId="0" applyFont="1" applyFill="1">
      <alignment vertical="center"/>
    </xf>
    <xf numFmtId="178" fontId="74" fillId="8" borderId="0" xfId="0" quotePrefix="1" applyFont="1" applyFill="1">
      <alignment vertical="center"/>
    </xf>
    <xf numFmtId="178" fontId="24" fillId="8" borderId="0" xfId="0" quotePrefix="1" applyFont="1" applyFill="1">
      <alignment vertical="center"/>
    </xf>
    <xf numFmtId="178" fontId="75" fillId="10" borderId="0" xfId="0" quotePrefix="1" applyFont="1" applyFill="1">
      <alignment vertical="center"/>
    </xf>
    <xf numFmtId="178" fontId="18" fillId="10" borderId="0" xfId="0" quotePrefix="1" applyFont="1" applyFill="1">
      <alignment vertical="center"/>
    </xf>
    <xf numFmtId="178" fontId="73" fillId="10" borderId="0" xfId="0" quotePrefix="1" applyFont="1" applyFill="1">
      <alignment vertical="center"/>
    </xf>
    <xf numFmtId="177" fontId="76" fillId="8" borderId="0" xfId="1" applyNumberFormat="1" applyFont="1" applyFill="1">
      <alignment vertical="center"/>
    </xf>
    <xf numFmtId="180" fontId="6" fillId="8" borderId="0" xfId="1" applyNumberFormat="1" applyFont="1" applyFill="1">
      <alignment vertical="center"/>
    </xf>
    <xf numFmtId="14" fontId="28" fillId="9" borderId="0" xfId="0" applyNumberFormat="1" applyFont="1" applyFill="1">
      <alignment vertical="center"/>
    </xf>
    <xf numFmtId="177" fontId="28" fillId="9" borderId="0" xfId="1" applyNumberFormat="1" applyFont="1" applyFill="1">
      <alignment vertical="center"/>
    </xf>
    <xf numFmtId="177" fontId="19" fillId="9" borderId="0" xfId="1" applyNumberFormat="1" applyFont="1" applyFill="1">
      <alignment vertical="center"/>
    </xf>
    <xf numFmtId="180" fontId="23" fillId="9" borderId="0" xfId="1" applyNumberFormat="1" applyFont="1" applyFill="1">
      <alignment vertical="center"/>
    </xf>
    <xf numFmtId="180" fontId="30" fillId="9" borderId="0" xfId="1" applyNumberFormat="1" applyFont="1" applyFill="1">
      <alignment vertical="center"/>
    </xf>
    <xf numFmtId="181" fontId="31" fillId="9" borderId="0" xfId="1" applyNumberFormat="1" applyFont="1" applyFill="1">
      <alignment vertical="center"/>
    </xf>
    <xf numFmtId="181" fontId="36" fillId="9" borderId="0" xfId="1" applyNumberFormat="1" applyFont="1" applyFill="1">
      <alignment vertical="center"/>
    </xf>
    <xf numFmtId="182" fontId="30" fillId="9" borderId="0" xfId="1" applyNumberFormat="1" applyFont="1" applyFill="1" applyAlignment="1">
      <alignment horizontal="left" vertical="center"/>
    </xf>
    <xf numFmtId="177" fontId="29" fillId="9" borderId="0" xfId="1" applyNumberFormat="1" applyFont="1" applyFill="1">
      <alignment vertical="center"/>
    </xf>
    <xf numFmtId="177" fontId="15" fillId="9" borderId="0" xfId="1" applyNumberFormat="1" applyFont="1" applyFill="1">
      <alignment vertical="center"/>
    </xf>
    <xf numFmtId="177" fontId="15" fillId="9" borderId="0" xfId="1" applyNumberFormat="1" applyFont="1" applyFill="1" applyBorder="1">
      <alignment vertical="center"/>
    </xf>
    <xf numFmtId="177" fontId="14" fillId="9" borderId="0" xfId="1" applyNumberFormat="1" applyFont="1" applyFill="1" applyBorder="1">
      <alignment vertical="center"/>
    </xf>
    <xf numFmtId="181" fontId="31" fillId="9" borderId="0" xfId="1" applyNumberFormat="1" applyFont="1" applyFill="1" applyBorder="1">
      <alignment vertical="center"/>
    </xf>
    <xf numFmtId="181" fontId="36" fillId="9" borderId="0" xfId="1" applyNumberFormat="1" applyFont="1" applyFill="1" applyBorder="1">
      <alignment vertical="center"/>
    </xf>
    <xf numFmtId="177" fontId="29" fillId="9" borderId="0" xfId="1" applyNumberFormat="1" applyFont="1" applyFill="1" applyBorder="1">
      <alignment vertical="center"/>
    </xf>
    <xf numFmtId="177" fontId="4" fillId="9" borderId="0" xfId="1" applyNumberFormat="1" applyFont="1" applyFill="1">
      <alignment vertical="center"/>
    </xf>
    <xf numFmtId="178" fontId="38" fillId="9" borderId="0" xfId="0" applyFont="1" applyFill="1" applyBorder="1">
      <alignment vertical="center"/>
    </xf>
    <xf numFmtId="180" fontId="23" fillId="9" borderId="0" xfId="1" applyNumberFormat="1" applyFont="1" applyFill="1" applyBorder="1">
      <alignment vertical="center"/>
    </xf>
    <xf numFmtId="177" fontId="76" fillId="9" borderId="0" xfId="1" applyNumberFormat="1" applyFont="1" applyFill="1">
      <alignment vertical="center"/>
    </xf>
    <xf numFmtId="178" fontId="70" fillId="9" borderId="0" xfId="0" quotePrefix="1" applyFont="1" applyFill="1">
      <alignment vertical="center"/>
    </xf>
    <xf numFmtId="178" fontId="16" fillId="9" borderId="0" xfId="0" applyFont="1" applyFill="1">
      <alignment vertical="center"/>
    </xf>
    <xf numFmtId="176" fontId="9" fillId="4" borderId="0" xfId="0" applyNumberFormat="1" applyFont="1" applyFill="1">
      <alignment vertical="center"/>
    </xf>
    <xf numFmtId="177" fontId="76" fillId="10" borderId="0" xfId="1" applyNumberFormat="1" applyFont="1" applyFill="1">
      <alignment vertical="center"/>
    </xf>
    <xf numFmtId="178" fontId="77" fillId="10" borderId="0" xfId="0" applyFont="1" applyFill="1">
      <alignment vertical="center"/>
    </xf>
    <xf numFmtId="178" fontId="78" fillId="10" borderId="0" xfId="0" applyFont="1" applyFill="1">
      <alignment vertical="center"/>
    </xf>
    <xf numFmtId="178" fontId="77" fillId="10" borderId="0" xfId="0" quotePrefix="1" applyFont="1" applyFill="1">
      <alignment vertical="center"/>
    </xf>
    <xf numFmtId="178" fontId="79" fillId="10" borderId="0" xfId="0" quotePrefix="1" applyFont="1" applyFill="1">
      <alignment vertical="center"/>
    </xf>
    <xf numFmtId="178" fontId="80" fillId="10" borderId="0" xfId="0" applyFont="1" applyFill="1">
      <alignment vertical="center"/>
    </xf>
    <xf numFmtId="178" fontId="80" fillId="10" borderId="0" xfId="0" quotePrefix="1" applyFont="1" applyFill="1">
      <alignment vertical="center"/>
    </xf>
    <xf numFmtId="178" fontId="81" fillId="10" borderId="0" xfId="0" applyFont="1" applyFill="1">
      <alignment vertical="center"/>
    </xf>
    <xf numFmtId="178" fontId="6" fillId="8" borderId="0" xfId="0" quotePrefix="1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团对记录!$AF$36:$AF$64</c:f>
              <c:numCache>
                <c:formatCode>_ * #,##0.00_ ;_ * \-#,##0.00_ ;_ * "-"??_ ;_ @_ </c:formatCode>
                <c:ptCount val="29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  <c:pt idx="21">
                  <c:v>4518.74</c:v>
                </c:pt>
                <c:pt idx="22">
                  <c:v>4493.53</c:v>
                </c:pt>
                <c:pt idx="23">
                  <c:v>2192.1</c:v>
                </c:pt>
                <c:pt idx="24">
                  <c:v>4436.24</c:v>
                </c:pt>
                <c:pt idx="25">
                  <c:v>4436.24</c:v>
                </c:pt>
                <c:pt idx="26">
                  <c:v>4522.7</c:v>
                </c:pt>
                <c:pt idx="27">
                  <c:v>4522.7</c:v>
                </c:pt>
                <c:pt idx="28">
                  <c:v>2191.8000000000002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团对记录!$AG$36:$AG$64</c:f>
              <c:numCache>
                <c:formatCode>_ * #,##0_ ;_ * \-#,##0_ ;_ * "-"??_ ;_ @_ </c:formatCode>
                <c:ptCount val="29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  <c:pt idx="21">
                  <c:v>96</c:v>
                </c:pt>
                <c:pt idx="22">
                  <c:v>95</c:v>
                </c:pt>
                <c:pt idx="23">
                  <c:v>239</c:v>
                </c:pt>
                <c:pt idx="24">
                  <c:v>148</c:v>
                </c:pt>
                <c:pt idx="25">
                  <c:v>175</c:v>
                </c:pt>
                <c:pt idx="26">
                  <c:v>121</c:v>
                </c:pt>
                <c:pt idx="27">
                  <c:v>121</c:v>
                </c:pt>
                <c:pt idx="28">
                  <c:v>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23</xdr:col>
      <xdr:colOff>1095544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23</xdr:col>
      <xdr:colOff>1096873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23</xdr:col>
      <xdr:colOff>1096873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23</xdr:col>
      <xdr:colOff>1095920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23</xdr:col>
      <xdr:colOff>1097266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23</xdr:col>
      <xdr:colOff>1096709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23</xdr:col>
      <xdr:colOff>1096709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23</xdr:col>
      <xdr:colOff>1096709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23</xdr:col>
      <xdr:colOff>1096709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23</xdr:col>
      <xdr:colOff>1096709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G69"/>
  <sheetViews>
    <sheetView tabSelected="1" zoomScale="80" zoomScaleNormal="80" workbookViewId="0">
      <pane ySplit="1" topLeftCell="A44" activePane="bottomLeft" state="frozen"/>
      <selection pane="bottomLeft" activeCell="P69" sqref="P69"/>
    </sheetView>
  </sheetViews>
  <sheetFormatPr defaultColWidth="9" defaultRowHeight="1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5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2.140625" style="310" bestFit="1" customWidth="1"/>
    <col min="24" max="24" width="17.1406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 ht="15.75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 ht="15.75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 ht="15.75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 ht="15.75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 ht="15.75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 ht="15.75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 ht="15.75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 ht="15.75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 ht="15.75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 ht="15.75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 ht="15.75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 ht="15.75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 ht="15.75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 ht="15.75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 ht="15.75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 ht="15.75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 ht="15.75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 ht="15.75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 ht="15.75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 ht="15.75">
      <c r="A20" s="312">
        <f t="shared" ref="A20:A69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 ht="15.75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 ht="15.75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 ht="15.75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 ht="15.75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 ht="15.75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 ht="15.75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 ht="15.75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 ht="15.75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6.149999999999999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6.149999999999999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 ht="15.75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 ht="15.75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 ht="15.75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 ht="15.75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 ht="15.75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 ht="15.75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 ht="15.75">
      <c r="A37" s="312">
        <f t="shared" si="119"/>
        <v>36</v>
      </c>
      <c r="B37" s="313">
        <f t="shared" ref="B37:B69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 ht="15.75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 ht="15.75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 ht="15.75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 ht="15.75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 ht="15.75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6.149999999999999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6.149999999999999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 ht="15.75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 ht="15.75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 ht="15.75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 ht="15.75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 ht="15.75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 ht="15.75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 ht="15.75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 ht="15.75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 ht="15.75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 ht="15.75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 t="shared" ref="U54:U60" si="397"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8">A54</f>
        <v>53</v>
      </c>
      <c r="AF54" s="319">
        <f t="shared" ref="AF54" si="399">S54</f>
        <v>2254.5700000000002</v>
      </c>
      <c r="AG54" s="312">
        <f t="shared" ref="AG54" si="400">T54</f>
        <v>70</v>
      </c>
    </row>
    <row r="55" spans="1:33" ht="15.75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1">E55-F55-G55</f>
        <v>6</v>
      </c>
      <c r="I55" s="314">
        <f>30/E55</f>
        <v>1</v>
      </c>
      <c r="J55" s="312">
        <f>舟賽記錄!S1511</f>
        <v>902</v>
      </c>
      <c r="K55" s="310">
        <f t="shared" ref="K55" si="402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3">-(J55/E55)</f>
        <v>-30.066666666666666</v>
      </c>
      <c r="O55" s="419">
        <f t="shared" ref="O55" si="404">SUM(K55:N55)</f>
        <v>2253.3000000000002</v>
      </c>
      <c r="P55" s="420">
        <f t="shared" ref="P55" si="405">O54</f>
        <v>2254.5666666666666</v>
      </c>
      <c r="Q55" s="326">
        <f t="shared" ref="Q55" si="406">P54</f>
        <v>2246.6896551724135</v>
      </c>
      <c r="R55" s="323">
        <f t="shared" ref="R55" si="407">Q54</f>
        <v>2185.0666666666666</v>
      </c>
      <c r="S55" s="359">
        <f>ROUND(SUM(O55,P55),2)</f>
        <v>4507.87</v>
      </c>
      <c r="T55" s="331">
        <v>64</v>
      </c>
      <c r="U55" s="324">
        <f t="shared" si="397"/>
        <v>6</v>
      </c>
      <c r="V55" s="319">
        <v>4590.46</v>
      </c>
      <c r="W55" s="319">
        <f t="shared" ref="W55:W59" si="408">V55/2</f>
        <v>2295.23</v>
      </c>
      <c r="X55" s="4" t="s">
        <v>998</v>
      </c>
      <c r="AE55" s="312">
        <f t="shared" ref="AE55" si="409">A55</f>
        <v>54</v>
      </c>
      <c r="AF55" s="319">
        <f t="shared" ref="AF55" si="410">S55</f>
        <v>4507.87</v>
      </c>
      <c r="AG55" s="312">
        <f t="shared" ref="AG55" si="411">T55</f>
        <v>64</v>
      </c>
    </row>
    <row r="56" spans="1:33" ht="15.75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2">E56-F56-G56</f>
        <v>6</v>
      </c>
      <c r="I56" s="314">
        <f>29/E56</f>
        <v>1</v>
      </c>
      <c r="J56" s="312">
        <f>舟賽記錄!S1541</f>
        <v>910</v>
      </c>
      <c r="K56" s="310">
        <f t="shared" ref="K56" si="413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4">-(J56/E56)</f>
        <v>-31.379310344827587</v>
      </c>
      <c r="O56" s="422">
        <f t="shared" ref="O56" si="415">SUM(K56:N56)</f>
        <v>2264.1724137931037</v>
      </c>
      <c r="P56" s="434">
        <f t="shared" ref="P56" si="416">O55</f>
        <v>2253.3000000000002</v>
      </c>
      <c r="Q56" s="420">
        <f t="shared" ref="Q56" si="417">P55</f>
        <v>2254.5666666666666</v>
      </c>
      <c r="R56" s="383">
        <f t="shared" ref="R56" si="418">Q55</f>
        <v>2246.6896551724135</v>
      </c>
      <c r="S56" s="359">
        <f>ROUND(SUM(O56,Q56),2)</f>
        <v>4518.74</v>
      </c>
      <c r="T56" s="336">
        <v>79</v>
      </c>
      <c r="U56" s="42">
        <f t="shared" si="397"/>
        <v>-15</v>
      </c>
      <c r="V56" s="319">
        <v>4590.46</v>
      </c>
      <c r="W56" s="319">
        <f t="shared" si="408"/>
        <v>2295.23</v>
      </c>
      <c r="X56" s="4" t="s">
        <v>998</v>
      </c>
      <c r="AE56" s="312">
        <f t="shared" ref="AE56" si="419">A56</f>
        <v>55</v>
      </c>
      <c r="AF56" s="319">
        <f t="shared" ref="AF56" si="420">S56</f>
        <v>4518.74</v>
      </c>
      <c r="AG56" s="312">
        <f t="shared" ref="AG56" si="421">T56</f>
        <v>79</v>
      </c>
    </row>
    <row r="57" spans="1:33" ht="15.75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2">E57-F57-G57</f>
        <v>0</v>
      </c>
      <c r="I57" s="314">
        <f>30/E57</f>
        <v>1</v>
      </c>
      <c r="J57" s="312">
        <f>舟賽記錄!S1570</f>
        <v>1078</v>
      </c>
      <c r="K57" s="310">
        <f t="shared" ref="K57" si="423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4">-(J57/E57)</f>
        <v>-35.93333333333333</v>
      </c>
      <c r="O57" s="23">
        <f t="shared" ref="O57" si="425">SUM(K57:N57)</f>
        <v>2240.2333333333331</v>
      </c>
      <c r="P57" s="427">
        <f t="shared" ref="P57" si="426">O56</f>
        <v>2264.1724137931037</v>
      </c>
      <c r="Q57" s="435">
        <f t="shared" ref="Q57" si="427">P56</f>
        <v>2253.3000000000002</v>
      </c>
      <c r="R57" s="420">
        <f t="shared" ref="R57" si="428">Q56</f>
        <v>2254.5666666666666</v>
      </c>
      <c r="S57" s="359">
        <f>ROUND(SUM(P57,R57),2)</f>
        <v>4518.74</v>
      </c>
      <c r="T57" s="331">
        <v>96</v>
      </c>
      <c r="U57" s="42">
        <f t="shared" si="397"/>
        <v>-17</v>
      </c>
      <c r="V57" s="319">
        <v>4597.17</v>
      </c>
      <c r="W57" s="319">
        <f t="shared" si="408"/>
        <v>2298.585</v>
      </c>
      <c r="X57" s="4" t="s">
        <v>999</v>
      </c>
      <c r="AE57" s="312">
        <f t="shared" ref="AE57" si="429">A57</f>
        <v>56</v>
      </c>
      <c r="AF57" s="319">
        <f t="shared" ref="AF57" si="430">S57</f>
        <v>4518.74</v>
      </c>
      <c r="AG57" s="312">
        <f t="shared" ref="AG57" si="431">T57</f>
        <v>96</v>
      </c>
    </row>
    <row r="58" spans="1:33" ht="15.75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63305</v>
      </c>
      <c r="E58" s="312">
        <f>舟賽記錄!P1600</f>
        <v>30</v>
      </c>
      <c r="F58" s="312">
        <v>23</v>
      </c>
      <c r="G58" s="312">
        <v>7</v>
      </c>
      <c r="H58" s="312">
        <f t="shared" ref="H58" si="432">E58-F58-G58</f>
        <v>0</v>
      </c>
      <c r="I58" s="314">
        <f>30/E58</f>
        <v>1</v>
      </c>
      <c r="J58" s="312">
        <f>舟賽記錄!S1600</f>
        <v>1561</v>
      </c>
      <c r="K58" s="310">
        <f t="shared" ref="K58" si="433">D58/E58</f>
        <v>2110.1666666666665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4">-(J58/E58)</f>
        <v>-52.033333333333331</v>
      </c>
      <c r="O58" s="322">
        <f t="shared" ref="O58" si="435">SUM(K58:N58)</f>
        <v>2196.1333333333332</v>
      </c>
      <c r="P58" s="441">
        <f t="shared" ref="P58" si="436">O57</f>
        <v>2240.2333333333331</v>
      </c>
      <c r="Q58" s="316">
        <f t="shared" ref="Q58" si="437">P57</f>
        <v>2264.1724137931037</v>
      </c>
      <c r="R58" s="428">
        <f t="shared" ref="R58" si="438">Q57</f>
        <v>2253.3000000000002</v>
      </c>
      <c r="S58" s="359">
        <f>ROUND(SUM(P58,R58),2)</f>
        <v>4493.53</v>
      </c>
      <c r="T58" s="336">
        <v>95</v>
      </c>
      <c r="U58" s="324">
        <f t="shared" si="397"/>
        <v>1</v>
      </c>
      <c r="V58" s="319">
        <v>4597.17</v>
      </c>
      <c r="W58" s="319">
        <f t="shared" si="408"/>
        <v>2298.585</v>
      </c>
      <c r="X58" s="4" t="s">
        <v>999</v>
      </c>
      <c r="AE58" s="312">
        <f t="shared" ref="AE58" si="439">A58</f>
        <v>57</v>
      </c>
      <c r="AF58" s="319">
        <f t="shared" ref="AF58" si="440">S58</f>
        <v>4493.53</v>
      </c>
      <c r="AG58" s="312">
        <f t="shared" ref="AG58" si="441">T58</f>
        <v>95</v>
      </c>
    </row>
    <row r="59" spans="1:33" ht="15.75">
      <c r="A59" s="312">
        <f t="shared" si="119"/>
        <v>58</v>
      </c>
      <c r="B59" s="313">
        <f t="shared" si="240"/>
        <v>43115</v>
      </c>
      <c r="C59" s="312">
        <f>舟賽記錄!Q1630</f>
        <v>3</v>
      </c>
      <c r="D59" s="312">
        <f>舟賽記錄!R1630</f>
        <v>61140</v>
      </c>
      <c r="E59" s="312">
        <f>舟賽記錄!P1630</f>
        <v>29</v>
      </c>
      <c r="F59" s="312">
        <v>19</v>
      </c>
      <c r="G59" s="312">
        <v>6</v>
      </c>
      <c r="H59" s="312">
        <f t="shared" ref="H59" si="442">E59-F59-G59</f>
        <v>4</v>
      </c>
      <c r="I59" s="314">
        <f>26/E59</f>
        <v>0.89655172413793105</v>
      </c>
      <c r="J59" s="312">
        <f>舟賽記錄!S1630</f>
        <v>1078</v>
      </c>
      <c r="K59" s="310">
        <f t="shared" ref="K59" si="443">D59/E59</f>
        <v>2108.2758620689656</v>
      </c>
      <c r="L59" s="310">
        <f>VLOOKUP(C59,查表!$C$2:$D$8,2)</f>
        <v>30</v>
      </c>
      <c r="M59" s="310">
        <f>VLOOKUP(E59,查表!$A$2:$B$11,2)</f>
        <v>91</v>
      </c>
      <c r="N59" s="310">
        <f t="shared" ref="N59" si="444">-(J59/E59)</f>
        <v>-37.172413793103445</v>
      </c>
      <c r="O59" s="418">
        <f t="shared" ref="O59" si="445">SUM(K59:N59)</f>
        <v>2192.1034482758623</v>
      </c>
      <c r="P59" s="326">
        <f t="shared" ref="P59" si="446">O58</f>
        <v>2196.1333333333332</v>
      </c>
      <c r="Q59" s="323">
        <f t="shared" ref="Q59" si="447">P58</f>
        <v>2240.2333333333331</v>
      </c>
      <c r="R59" s="316">
        <f t="shared" ref="R59" si="448">Q58</f>
        <v>2264.1724137931037</v>
      </c>
      <c r="S59" s="359">
        <f>ROUND(SUM(O59),2)</f>
        <v>2192.1</v>
      </c>
      <c r="T59" s="331">
        <v>239</v>
      </c>
      <c r="U59" s="42">
        <f t="shared" si="397"/>
        <v>-144</v>
      </c>
      <c r="V59" s="319">
        <v>4597.17</v>
      </c>
      <c r="W59" s="319">
        <f t="shared" si="408"/>
        <v>2298.585</v>
      </c>
      <c r="X59" s="4" t="s">
        <v>999</v>
      </c>
      <c r="AE59" s="312">
        <f t="shared" ref="AE59" si="449">A59</f>
        <v>58</v>
      </c>
      <c r="AF59" s="319">
        <f t="shared" ref="AF59" si="450">S59</f>
        <v>2192.1</v>
      </c>
      <c r="AG59" s="312">
        <f t="shared" ref="AG59" si="451">T59</f>
        <v>239</v>
      </c>
    </row>
    <row r="60" spans="1:33" ht="15.75">
      <c r="A60" s="312">
        <f t="shared" si="119"/>
        <v>59</v>
      </c>
      <c r="B60" s="313">
        <f t="shared" si="240"/>
        <v>43122</v>
      </c>
      <c r="C60" s="312">
        <f>舟賽記錄!Q1659</f>
        <v>4</v>
      </c>
      <c r="D60" s="312">
        <f>舟賽記錄!R1659</f>
        <v>64663</v>
      </c>
      <c r="E60" s="312">
        <f>舟賽記錄!P1659</f>
        <v>30</v>
      </c>
      <c r="F60" s="312">
        <v>18</v>
      </c>
      <c r="G60" s="312">
        <v>5</v>
      </c>
      <c r="H60" s="312">
        <f t="shared" ref="H60" si="452">E60-F60-G60</f>
        <v>7</v>
      </c>
      <c r="I60" s="314">
        <f>26/E60</f>
        <v>0.8666666666666667</v>
      </c>
      <c r="J60" s="312">
        <f>舟賽記錄!S1659</f>
        <v>1089</v>
      </c>
      <c r="K60" s="310">
        <f t="shared" ref="K60" si="453">D60/E60</f>
        <v>2155.4333333333334</v>
      </c>
      <c r="L60" s="310">
        <f>VLOOKUP(C60,查表!$C$2:$D$8,2)</f>
        <v>25</v>
      </c>
      <c r="M60" s="310">
        <f>VLOOKUP(E60,查表!$A$2:$B$11,2)</f>
        <v>100</v>
      </c>
      <c r="N60" s="310">
        <f t="shared" ref="N60" si="454">-(J60/E60)</f>
        <v>-36.299999999999997</v>
      </c>
      <c r="O60" s="419">
        <f t="shared" ref="O60" si="455">SUM(K60:N60)</f>
        <v>2244.1333333333332</v>
      </c>
      <c r="P60" s="420">
        <f t="shared" ref="P60" si="456">O59</f>
        <v>2192.1034482758623</v>
      </c>
      <c r="Q60" s="326">
        <f t="shared" ref="Q60" si="457">P59</f>
        <v>2196.1333333333332</v>
      </c>
      <c r="R60" s="323">
        <f t="shared" ref="R60" si="458">Q59</f>
        <v>2240.2333333333331</v>
      </c>
      <c r="S60" s="359">
        <f>ROUND(SUM(O60,P60),2)</f>
        <v>4436.24</v>
      </c>
      <c r="T60" s="336">
        <v>148</v>
      </c>
      <c r="U60" s="324">
        <f t="shared" si="397"/>
        <v>91</v>
      </c>
      <c r="V60" s="319">
        <v>4597.97</v>
      </c>
      <c r="W60" s="319">
        <f>V60/2</f>
        <v>2298.9850000000001</v>
      </c>
      <c r="X60" s="4" t="s">
        <v>978</v>
      </c>
      <c r="AE60" s="312">
        <f t="shared" ref="AE60" si="459">A60</f>
        <v>59</v>
      </c>
      <c r="AF60" s="319">
        <f t="shared" ref="AF60" si="460">S60</f>
        <v>4436.24</v>
      </c>
      <c r="AG60" s="312">
        <f t="shared" ref="AG60" si="461">T60</f>
        <v>148</v>
      </c>
    </row>
    <row r="61" spans="1:33" ht="15.75">
      <c r="A61" s="312">
        <f t="shared" si="119"/>
        <v>60</v>
      </c>
      <c r="B61" s="313">
        <f t="shared" si="240"/>
        <v>43129</v>
      </c>
      <c r="C61" s="312">
        <f>舟賽記錄!Q1689</f>
        <v>6</v>
      </c>
      <c r="D61" s="312">
        <f>舟賽記錄!R1689</f>
        <v>62640</v>
      </c>
      <c r="E61" s="312">
        <f>舟賽記錄!P1689</f>
        <v>30</v>
      </c>
      <c r="F61" s="312">
        <v>22</v>
      </c>
      <c r="G61" s="312">
        <v>7</v>
      </c>
      <c r="H61" s="312">
        <f t="shared" ref="H61" si="462">E61-F61-G61</f>
        <v>1</v>
      </c>
      <c r="I61" s="314">
        <f>29/E61</f>
        <v>0.96666666666666667</v>
      </c>
      <c r="J61" s="312">
        <f>舟賽記錄!S1689</f>
        <v>979</v>
      </c>
      <c r="K61" s="310">
        <f t="shared" ref="K61" si="463">D61/E61</f>
        <v>2088</v>
      </c>
      <c r="L61" s="310">
        <f>VLOOKUP(C61,查表!$C$2:$D$8,2)</f>
        <v>15</v>
      </c>
      <c r="M61" s="310">
        <f>VLOOKUP(E61,查表!$A$2:$B$11,2)</f>
        <v>100</v>
      </c>
      <c r="N61" s="310">
        <f t="shared" ref="N61" si="464">-(J61/E61)</f>
        <v>-32.633333333333333</v>
      </c>
      <c r="O61" s="448">
        <f t="shared" ref="O61" si="465">SUM(K61:N61)</f>
        <v>2170.3666666666668</v>
      </c>
      <c r="P61" s="400">
        <f t="shared" ref="P61" si="466">O60</f>
        <v>2244.1333333333332</v>
      </c>
      <c r="Q61" s="420">
        <f t="shared" ref="Q61" si="467">P60</f>
        <v>2192.1034482758623</v>
      </c>
      <c r="R61" s="383">
        <f t="shared" ref="R61" si="468">Q60</f>
        <v>2196.1333333333332</v>
      </c>
      <c r="S61" s="359">
        <f>ROUND(SUM(Q61,P61),2)</f>
        <v>4436.24</v>
      </c>
      <c r="T61" s="331">
        <v>175</v>
      </c>
      <c r="U61" s="42">
        <f t="shared" ref="U61" si="469">T60-T61</f>
        <v>-27</v>
      </c>
      <c r="V61" s="319">
        <v>4597.97</v>
      </c>
      <c r="W61" s="319">
        <f>V61/2</f>
        <v>2298.9850000000001</v>
      </c>
      <c r="X61" s="4" t="s">
        <v>978</v>
      </c>
      <c r="AE61" s="312">
        <f t="shared" ref="AE61" si="470">A61</f>
        <v>60</v>
      </c>
      <c r="AF61" s="319">
        <f t="shared" ref="AF61" si="471">S61</f>
        <v>4436.24</v>
      </c>
      <c r="AG61" s="312">
        <f t="shared" ref="AG61" si="472">T61</f>
        <v>175</v>
      </c>
    </row>
    <row r="62" spans="1:33" ht="15.75">
      <c r="A62" s="312">
        <f t="shared" si="119"/>
        <v>61</v>
      </c>
      <c r="B62" s="313">
        <f t="shared" si="240"/>
        <v>43136</v>
      </c>
      <c r="C62" s="312">
        <f>舟賽記錄!Q1719</f>
        <v>1</v>
      </c>
      <c r="D62" s="312">
        <f>舟賽記錄!R1719</f>
        <v>64798</v>
      </c>
      <c r="E62" s="312">
        <f>舟賽記錄!P1719</f>
        <v>30</v>
      </c>
      <c r="F62" s="312">
        <v>22</v>
      </c>
      <c r="G62" s="312">
        <v>8</v>
      </c>
      <c r="H62" s="312">
        <f t="shared" ref="H62" si="473">E62-F62-G62</f>
        <v>0</v>
      </c>
      <c r="I62" s="314">
        <f>30/E62</f>
        <v>1</v>
      </c>
      <c r="J62" s="312">
        <f>舟賽記錄!S1719</f>
        <v>941</v>
      </c>
      <c r="K62" s="310">
        <f t="shared" ref="K62" si="474">D62/E62</f>
        <v>2159.9333333333334</v>
      </c>
      <c r="L62" s="310">
        <f>VLOOKUP(C62,查表!$C$2:$D$8,2)</f>
        <v>50</v>
      </c>
      <c r="M62" s="310">
        <f>VLOOKUP(E62,查表!$A$2:$B$11,2)</f>
        <v>100</v>
      </c>
      <c r="N62" s="310">
        <f t="shared" ref="N62" si="475">-(J62/E62)</f>
        <v>-31.366666666666667</v>
      </c>
      <c r="O62" s="451">
        <f t="shared" ref="O62" si="476">SUM(K62:N62)</f>
        <v>2278.5666666666666</v>
      </c>
      <c r="P62" s="450">
        <f t="shared" ref="P62" si="477">O61</f>
        <v>2170.3666666666668</v>
      </c>
      <c r="Q62" s="428">
        <f t="shared" ref="Q62" si="478">P61</f>
        <v>2244.1333333333332</v>
      </c>
      <c r="R62" s="421">
        <f t="shared" ref="R62" si="479">Q61</f>
        <v>2192.1034482758623</v>
      </c>
      <c r="S62" s="359">
        <f>ROUND(SUM(Q62,O62),2)</f>
        <v>4522.7</v>
      </c>
      <c r="T62" s="336">
        <v>121</v>
      </c>
      <c r="U62" s="324">
        <f t="shared" ref="U62" si="480">T61-T62</f>
        <v>54</v>
      </c>
      <c r="V62" s="319">
        <v>4602.83</v>
      </c>
      <c r="W62" s="319">
        <f>V62/2</f>
        <v>2301.415</v>
      </c>
      <c r="X62" s="4" t="s">
        <v>998</v>
      </c>
      <c r="AE62" s="312">
        <f t="shared" ref="AE62" si="481">A62</f>
        <v>61</v>
      </c>
      <c r="AF62" s="319">
        <f t="shared" ref="AF62" si="482">S62</f>
        <v>4522.7</v>
      </c>
      <c r="AG62" s="312">
        <f t="shared" ref="AG62" si="483">T62</f>
        <v>121</v>
      </c>
    </row>
    <row r="63" spans="1:33" ht="15.75">
      <c r="A63" s="312">
        <f t="shared" si="119"/>
        <v>62</v>
      </c>
      <c r="B63" s="313">
        <f t="shared" si="240"/>
        <v>43143</v>
      </c>
      <c r="C63" s="312">
        <f>舟賽記錄!Q1749</f>
        <v>1</v>
      </c>
      <c r="D63" s="312">
        <f>舟賽記錄!R1749</f>
        <v>64778</v>
      </c>
      <c r="E63" s="312">
        <f>舟賽記錄!P1749</f>
        <v>30</v>
      </c>
      <c r="F63" s="312">
        <v>21</v>
      </c>
      <c r="G63" s="312">
        <v>8</v>
      </c>
      <c r="H63" s="312">
        <f t="shared" ref="H63" si="484">E63-F63-G63</f>
        <v>1</v>
      </c>
      <c r="I63" s="314">
        <f>29/E63</f>
        <v>0.96666666666666667</v>
      </c>
      <c r="J63" s="312">
        <f>舟賽記錄!S1749</f>
        <v>1419</v>
      </c>
      <c r="K63" s="310">
        <f t="shared" ref="K63" si="485">D63/E63</f>
        <v>2159.2666666666669</v>
      </c>
      <c r="L63" s="310">
        <f>VLOOKUP(C63,查表!$C$2:$D$8,2)</f>
        <v>50</v>
      </c>
      <c r="M63" s="310">
        <f>VLOOKUP(E63,查表!$A$2:$B$11,2)</f>
        <v>100</v>
      </c>
      <c r="N63" s="310">
        <f t="shared" ref="N63" si="486">-(J63/E63)</f>
        <v>-47.3</v>
      </c>
      <c r="O63" s="322">
        <f>SUM(K63:N63)</f>
        <v>2261.9666666666667</v>
      </c>
      <c r="P63" s="441">
        <f t="shared" ref="P63" si="487">O62</f>
        <v>2278.5666666666666</v>
      </c>
      <c r="Q63" s="316">
        <f t="shared" ref="Q63" si="488">P62</f>
        <v>2170.3666666666668</v>
      </c>
      <c r="R63" s="428">
        <f t="shared" ref="R63" si="489">Q62</f>
        <v>2244.1333333333332</v>
      </c>
      <c r="S63" s="359">
        <f>ROUND(SUM(R63,P63),2)</f>
        <v>4522.7</v>
      </c>
      <c r="T63" s="331">
        <v>121</v>
      </c>
      <c r="U63" s="324">
        <f t="shared" ref="U63" si="490">T62-T63</f>
        <v>0</v>
      </c>
      <c r="V63" s="319">
        <v>4602.83</v>
      </c>
      <c r="W63" s="319">
        <f>V63/2</f>
        <v>2301.415</v>
      </c>
      <c r="X63" s="4" t="s">
        <v>998</v>
      </c>
      <c r="AE63" s="312">
        <f t="shared" ref="AE63" si="491">A63</f>
        <v>62</v>
      </c>
      <c r="AF63" s="319">
        <f t="shared" ref="AF63" si="492">S63</f>
        <v>4522.7</v>
      </c>
      <c r="AG63" s="312">
        <f t="shared" ref="AG63" si="493">T63</f>
        <v>121</v>
      </c>
    </row>
    <row r="64" spans="1:33" ht="15.75">
      <c r="A64" s="312">
        <f t="shared" si="119"/>
        <v>63</v>
      </c>
      <c r="B64" s="313">
        <f t="shared" si="240"/>
        <v>43150</v>
      </c>
      <c r="C64" s="312">
        <f>舟賽記錄!Q1779</f>
        <v>1</v>
      </c>
      <c r="D64" s="312">
        <f>舟賽記錄!R1779</f>
        <v>62233</v>
      </c>
      <c r="E64" s="312">
        <f>舟賽記錄!P1779</f>
        <v>30</v>
      </c>
      <c r="F64" s="312">
        <v>21</v>
      </c>
      <c r="G64" s="312">
        <v>8</v>
      </c>
      <c r="H64" s="312">
        <f t="shared" ref="H64" si="494">E64-F64-G64</f>
        <v>1</v>
      </c>
      <c r="I64" s="314">
        <f>29/E64</f>
        <v>0.96666666666666667</v>
      </c>
      <c r="J64" s="312">
        <f>舟賽記錄!S1779</f>
        <v>979</v>
      </c>
      <c r="K64" s="310">
        <f t="shared" ref="K64" si="495">D64/E64</f>
        <v>2074.4333333333334</v>
      </c>
      <c r="L64" s="310">
        <f>VLOOKUP(C64,查表!$C$2:$D$8,2)</f>
        <v>50</v>
      </c>
      <c r="M64" s="310">
        <f>VLOOKUP(E64,查表!$A$2:$B$11,2)</f>
        <v>100</v>
      </c>
      <c r="N64" s="310">
        <f t="shared" ref="N64" si="496">-(J64/E64)</f>
        <v>-32.633333333333333</v>
      </c>
      <c r="O64" s="418">
        <f>SUM(K64:N64)</f>
        <v>2191.8000000000002</v>
      </c>
      <c r="P64" s="326">
        <f t="shared" ref="P64" si="497">O63</f>
        <v>2261.9666666666667</v>
      </c>
      <c r="Q64" s="323">
        <f t="shared" ref="Q64" si="498">P63</f>
        <v>2278.5666666666666</v>
      </c>
      <c r="R64" s="316">
        <f t="shared" ref="R64" si="499">Q63</f>
        <v>2170.3666666666668</v>
      </c>
      <c r="S64" s="359">
        <f>ROUND(SUM(O64),2)</f>
        <v>2191.8000000000002</v>
      </c>
      <c r="T64" s="336">
        <v>196</v>
      </c>
      <c r="U64" s="42">
        <f t="shared" ref="U64" si="500">T63-T64</f>
        <v>-75</v>
      </c>
      <c r="V64" s="319">
        <v>2295.9699999999998</v>
      </c>
      <c r="W64" s="319">
        <f>V64</f>
        <v>2295.9699999999998</v>
      </c>
      <c r="X64" s="4" t="s">
        <v>998</v>
      </c>
      <c r="AE64" s="312">
        <f t="shared" ref="AE64" si="501">A64</f>
        <v>63</v>
      </c>
      <c r="AF64" s="319">
        <f t="shared" ref="AF64" si="502">S64</f>
        <v>2191.8000000000002</v>
      </c>
      <c r="AG64" s="312">
        <f t="shared" ref="AG64" si="503">T64</f>
        <v>196</v>
      </c>
    </row>
    <row r="65" spans="1:33" ht="15.75">
      <c r="A65" s="312">
        <f t="shared" si="119"/>
        <v>64</v>
      </c>
      <c r="B65" s="313">
        <f t="shared" si="240"/>
        <v>43157</v>
      </c>
      <c r="C65" s="312">
        <f>舟賽記錄!Q1809</f>
        <v>1</v>
      </c>
      <c r="D65" s="312">
        <f>舟賽記錄!R1809</f>
        <v>64654</v>
      </c>
      <c r="E65" s="312">
        <f>舟賽記錄!P1809</f>
        <v>30</v>
      </c>
      <c r="F65" s="312">
        <v>21</v>
      </c>
      <c r="G65" s="312">
        <v>7</v>
      </c>
      <c r="H65" s="312">
        <f t="shared" ref="H65" si="504">E65-F65-G65</f>
        <v>2</v>
      </c>
      <c r="I65" s="314">
        <f>28/E65</f>
        <v>0.93333333333333335</v>
      </c>
      <c r="J65" s="312">
        <f>舟賽記錄!S1809</f>
        <v>1048</v>
      </c>
      <c r="K65" s="310">
        <f t="shared" ref="K65" si="505">D65/E65</f>
        <v>2155.1333333333332</v>
      </c>
      <c r="L65" s="310">
        <f>VLOOKUP(C65,查表!$C$2:$D$8,2)</f>
        <v>50</v>
      </c>
      <c r="M65" s="310">
        <f>VLOOKUP(E65,查表!$A$2:$B$11,2)</f>
        <v>100</v>
      </c>
      <c r="N65" s="310">
        <f t="shared" ref="N65" si="506">-(J65/E65)</f>
        <v>-34.93333333333333</v>
      </c>
      <c r="O65" s="419">
        <f>SUM(K65:N65)</f>
        <v>2270.1999999999998</v>
      </c>
      <c r="P65" s="420">
        <f t="shared" ref="P65" si="507">O64</f>
        <v>2191.8000000000002</v>
      </c>
      <c r="Q65" s="326">
        <f t="shared" ref="Q65" si="508">P64</f>
        <v>2261.9666666666667</v>
      </c>
      <c r="R65" s="323">
        <f t="shared" ref="R65" si="509">Q64</f>
        <v>2278.5666666666666</v>
      </c>
      <c r="S65" s="359">
        <f>ROUND(SUM(O65,P65),2)</f>
        <v>4462</v>
      </c>
      <c r="T65" s="331">
        <v>112</v>
      </c>
      <c r="U65" s="324">
        <f t="shared" ref="U65" si="510">T64-T65</f>
        <v>84</v>
      </c>
      <c r="V65" s="319">
        <v>4596.3</v>
      </c>
      <c r="W65" s="319">
        <f>V65/2</f>
        <v>2298.15</v>
      </c>
      <c r="X65" s="4" t="s">
        <v>998</v>
      </c>
      <c r="AE65" s="312">
        <f t="shared" ref="AE65" si="511">A65</f>
        <v>64</v>
      </c>
      <c r="AF65" s="319">
        <f t="shared" ref="AF65" si="512">S65</f>
        <v>4462</v>
      </c>
      <c r="AG65" s="312">
        <f t="shared" ref="AG65" si="513">T65</f>
        <v>112</v>
      </c>
    </row>
    <row r="66" spans="1:33" ht="15.75">
      <c r="A66" s="312">
        <f t="shared" si="119"/>
        <v>65</v>
      </c>
      <c r="B66" s="313">
        <f t="shared" si="240"/>
        <v>43164</v>
      </c>
      <c r="C66" s="312">
        <f>舟賽記錄!Q1839</f>
        <v>1</v>
      </c>
      <c r="D66" s="312">
        <f>舟賽記錄!R1839</f>
        <v>64606</v>
      </c>
      <c r="E66" s="312">
        <f>舟賽記錄!P1839</f>
        <v>30</v>
      </c>
      <c r="F66" s="312">
        <v>23</v>
      </c>
      <c r="G66" s="312">
        <v>7</v>
      </c>
      <c r="H66" s="312">
        <f t="shared" ref="H66" si="514">E66-F66-G66</f>
        <v>0</v>
      </c>
      <c r="I66" s="314">
        <f>30/E66</f>
        <v>1</v>
      </c>
      <c r="J66" s="312">
        <f>舟賽記錄!S1839</f>
        <v>1101</v>
      </c>
      <c r="K66" s="310">
        <f t="shared" ref="K66" si="515">D66/E66</f>
        <v>2153.5333333333333</v>
      </c>
      <c r="L66" s="310">
        <f>VLOOKUP(C66,查表!$C$2:$D$8,2)</f>
        <v>50</v>
      </c>
      <c r="M66" s="310">
        <f>VLOOKUP(E66,查表!$A$2:$B$11,2)</f>
        <v>100</v>
      </c>
      <c r="N66" s="310">
        <f t="shared" ref="N66" si="516">-(J66/E66)</f>
        <v>-36.700000000000003</v>
      </c>
      <c r="O66" s="422">
        <f>SUM(K66:N66)</f>
        <v>2266.8333333333335</v>
      </c>
      <c r="P66" s="400">
        <f t="shared" ref="P66" si="517">O65</f>
        <v>2270.1999999999998</v>
      </c>
      <c r="Q66" s="421">
        <f t="shared" ref="Q66" si="518">P65</f>
        <v>2191.8000000000002</v>
      </c>
      <c r="R66" s="383">
        <f t="shared" ref="R66" si="519">Q65</f>
        <v>2261.9666666666667</v>
      </c>
      <c r="S66" s="359">
        <f>ROUND(SUM(O66,P66),2)</f>
        <v>4537.03</v>
      </c>
      <c r="T66" s="336">
        <v>79</v>
      </c>
      <c r="U66" s="324">
        <f t="shared" ref="U66" si="520">T65-T66</f>
        <v>33</v>
      </c>
      <c r="V66" s="319">
        <v>4601.26</v>
      </c>
      <c r="W66" s="319">
        <f>V66/2</f>
        <v>2300.63</v>
      </c>
      <c r="X66" s="4" t="s">
        <v>998</v>
      </c>
      <c r="AE66" s="312">
        <f t="shared" ref="AE66" si="521">A66</f>
        <v>65</v>
      </c>
      <c r="AF66" s="319">
        <f t="shared" ref="AF66" si="522">S66</f>
        <v>4537.03</v>
      </c>
      <c r="AG66" s="312">
        <f t="shared" ref="AG66" si="523">T66</f>
        <v>79</v>
      </c>
    </row>
    <row r="67" spans="1:33" ht="15.75">
      <c r="A67" s="312">
        <f t="shared" si="119"/>
        <v>66</v>
      </c>
      <c r="B67" s="313">
        <f t="shared" si="240"/>
        <v>43171</v>
      </c>
      <c r="C67" s="312">
        <f>舟賽記錄!Q1869</f>
        <v>1</v>
      </c>
      <c r="D67" s="312">
        <f>舟賽記錄!R1869</f>
        <v>64800</v>
      </c>
      <c r="E67" s="312">
        <f>舟賽記錄!P1869</f>
        <v>30</v>
      </c>
      <c r="F67" s="312">
        <v>23</v>
      </c>
      <c r="G67" s="312">
        <v>7</v>
      </c>
      <c r="H67" s="312">
        <f t="shared" ref="H67:H69" si="524">E67-F67-G67</f>
        <v>0</v>
      </c>
      <c r="I67" s="314">
        <f>30/E67</f>
        <v>1</v>
      </c>
      <c r="J67" s="312">
        <f>舟賽記錄!S1869</f>
        <v>967</v>
      </c>
      <c r="K67" s="310">
        <f t="shared" ref="K67:K69" si="525">D67/E67</f>
        <v>2160</v>
      </c>
      <c r="L67" s="310">
        <f>VLOOKUP(C67,查表!$C$2:$D$8,2)</f>
        <v>50</v>
      </c>
      <c r="M67" s="310">
        <f>VLOOKUP(E67,查表!$A$2:$B$11,2)</f>
        <v>100</v>
      </c>
      <c r="N67" s="310">
        <f t="shared" ref="N67:N69" si="526">-(J67/E67)</f>
        <v>-32.233333333333334</v>
      </c>
      <c r="O67" s="23">
        <f>SUM(K67:N67)</f>
        <v>2277.7666666666669</v>
      </c>
      <c r="P67" s="427">
        <f t="shared" ref="P67:P69" si="527">O66</f>
        <v>2266.8333333333335</v>
      </c>
      <c r="Q67" s="428">
        <f t="shared" ref="Q67:Q69" si="528">P66</f>
        <v>2270.1999999999998</v>
      </c>
      <c r="R67" s="421">
        <f t="shared" ref="R67:R69" si="529">Q66</f>
        <v>2191.8000000000002</v>
      </c>
      <c r="S67" s="359">
        <f>ROUND(SUM(P67,Q67),2)</f>
        <v>4537.03</v>
      </c>
      <c r="T67" s="331">
        <v>91</v>
      </c>
      <c r="U67" s="42">
        <f t="shared" ref="U67:U69" si="530">T66-T67</f>
        <v>-12</v>
      </c>
      <c r="V67" s="319">
        <v>4601.26</v>
      </c>
      <c r="W67" s="319">
        <f>V67/2</f>
        <v>2300.63</v>
      </c>
      <c r="X67" s="4" t="s">
        <v>998</v>
      </c>
      <c r="AE67" s="312">
        <f t="shared" ref="AE67:AE69" si="531">A67</f>
        <v>66</v>
      </c>
      <c r="AF67" s="319">
        <f t="shared" ref="AF67:AF69" si="532">S67</f>
        <v>4537.03</v>
      </c>
      <c r="AG67" s="312">
        <f t="shared" ref="AG67:AG69" si="533">T67</f>
        <v>91</v>
      </c>
    </row>
    <row r="68" spans="1:33" ht="15.75">
      <c r="A68" s="312">
        <f t="shared" si="119"/>
        <v>67</v>
      </c>
      <c r="B68" s="313">
        <f t="shared" si="240"/>
        <v>43178</v>
      </c>
      <c r="C68" s="312">
        <f>舟賽記錄!Q1899</f>
        <v>1</v>
      </c>
      <c r="D68" s="312">
        <f>舟賽記錄!R1899</f>
        <v>62894</v>
      </c>
      <c r="E68" s="312">
        <f>舟賽記錄!P1899</f>
        <v>30</v>
      </c>
      <c r="F68" s="312">
        <v>22</v>
      </c>
      <c r="G68" s="312">
        <v>8</v>
      </c>
      <c r="H68" s="312">
        <f t="shared" si="524"/>
        <v>0</v>
      </c>
      <c r="I68" s="314">
        <f>30/E68</f>
        <v>1</v>
      </c>
      <c r="J68" s="312">
        <f>舟賽記錄!S1899</f>
        <v>1585</v>
      </c>
      <c r="K68" s="310">
        <f t="shared" si="525"/>
        <v>2096.4666666666667</v>
      </c>
      <c r="L68" s="310">
        <f>VLOOKUP(C68,查表!$C$2:$D$8,2)</f>
        <v>50</v>
      </c>
      <c r="M68" s="310">
        <f>VLOOKUP(E68,查表!$A$2:$B$11,2)</f>
        <v>100</v>
      </c>
      <c r="N68" s="310">
        <f t="shared" si="526"/>
        <v>-52.833333333333336</v>
      </c>
      <c r="O68" s="322">
        <f>SUM(K68:N68)</f>
        <v>2193.6333333333332</v>
      </c>
      <c r="P68" s="482">
        <f t="shared" si="527"/>
        <v>2277.7666666666669</v>
      </c>
      <c r="Q68" s="427">
        <f t="shared" si="528"/>
        <v>2266.8333333333335</v>
      </c>
      <c r="R68" s="428">
        <f t="shared" si="529"/>
        <v>2270.1999999999998</v>
      </c>
      <c r="S68" s="359">
        <f>ROUND(SUM(Q68,R68),2)</f>
        <v>4537.03</v>
      </c>
      <c r="T68" s="336">
        <v>91</v>
      </c>
      <c r="U68" s="51" t="s">
        <v>1022</v>
      </c>
      <c r="V68" s="319">
        <v>4601.26</v>
      </c>
      <c r="W68" s="319">
        <f>V68/2</f>
        <v>2300.63</v>
      </c>
      <c r="X68" s="4" t="s">
        <v>998</v>
      </c>
      <c r="AE68" s="312">
        <f t="shared" si="531"/>
        <v>67</v>
      </c>
      <c r="AF68" s="319">
        <f t="shared" si="532"/>
        <v>4537.03</v>
      </c>
      <c r="AG68" s="312">
        <f t="shared" si="533"/>
        <v>91</v>
      </c>
    </row>
    <row r="69" spans="1:33" ht="15.75">
      <c r="A69" s="312">
        <f t="shared" si="119"/>
        <v>68</v>
      </c>
      <c r="B69" s="313">
        <f t="shared" si="240"/>
        <v>43185</v>
      </c>
      <c r="C69" s="312">
        <f>舟賽記錄!Q1929</f>
        <v>1</v>
      </c>
      <c r="D69" s="312">
        <f>舟賽記錄!R1929</f>
        <v>60734</v>
      </c>
      <c r="E69" s="312">
        <f>舟賽記錄!P1929</f>
        <v>30</v>
      </c>
      <c r="F69" s="312">
        <v>23</v>
      </c>
      <c r="G69" s="312">
        <v>7</v>
      </c>
      <c r="H69" s="312">
        <f t="shared" si="524"/>
        <v>0</v>
      </c>
      <c r="I69" s="314">
        <f>30/E69</f>
        <v>1</v>
      </c>
      <c r="J69" s="312">
        <f>舟賽記錄!S1929</f>
        <v>1452</v>
      </c>
      <c r="K69" s="310">
        <f t="shared" si="525"/>
        <v>2024.4666666666667</v>
      </c>
      <c r="L69" s="310">
        <f>VLOOKUP(C69,查表!$C$2:$D$8,2)</f>
        <v>50</v>
      </c>
      <c r="M69" s="310">
        <f>VLOOKUP(E69,查表!$A$2:$B$11,2)</f>
        <v>100</v>
      </c>
      <c r="N69" s="310">
        <f t="shared" si="526"/>
        <v>-48.4</v>
      </c>
      <c r="O69" s="418">
        <f>SUM(K69:N69)</f>
        <v>2126.0666666666666</v>
      </c>
      <c r="P69" s="326">
        <f t="shared" si="527"/>
        <v>2193.6333333333332</v>
      </c>
      <c r="Q69" s="323">
        <f t="shared" si="528"/>
        <v>2277.7666666666669</v>
      </c>
      <c r="R69" s="316">
        <f t="shared" si="529"/>
        <v>2266.8333333333335</v>
      </c>
      <c r="S69" s="359">
        <f>ROUND(SUM(O69,P69),2)</f>
        <v>4319.7</v>
      </c>
      <c r="T69" s="331">
        <v>91</v>
      </c>
      <c r="U69" s="324">
        <f t="shared" si="530"/>
        <v>0</v>
      </c>
      <c r="V69" s="319">
        <v>4596.3</v>
      </c>
      <c r="W69" s="319">
        <f>V69/2</f>
        <v>2298.15</v>
      </c>
      <c r="X69" s="4" t="s">
        <v>998</v>
      </c>
      <c r="AE69" s="312">
        <f t="shared" si="531"/>
        <v>68</v>
      </c>
      <c r="AF69" s="319">
        <f t="shared" si="532"/>
        <v>4319.7</v>
      </c>
      <c r="AG69" s="312">
        <f t="shared" si="533"/>
        <v>91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T1958"/>
  <sheetViews>
    <sheetView zoomScale="80" zoomScaleNormal="80" workbookViewId="0">
      <pane ySplit="1" topLeftCell="A1929" activePane="bottomLeft" state="frozen"/>
      <selection pane="bottomLeft" activeCell="I1929" sqref="I1929"/>
    </sheetView>
  </sheetViews>
  <sheetFormatPr defaultColWidth="9" defaultRowHeight="1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 ht="15.75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6.149999999999999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5.4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 ht="15.75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6.149999999999999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5.4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 ht="15.75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 ht="15.75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 ht="15.75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 ht="15.75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 ht="15.75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 ht="15.75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6.149999999999999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5.4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 ht="15.75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 ht="15.75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5.4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5.4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 ht="15.75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5.4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6.149999999999999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6.149999999999999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5.4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 ht="15.75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 ht="15.75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5.4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5.4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 ht="15.75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5.4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5.4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5.4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5.4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 ht="15.75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 ht="15.75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 ht="15.75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 ht="15.75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6.149999999999999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5.4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 ht="15.75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 ht="15.75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 ht="15.75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 ht="15.75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6.149999999999999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5.4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 ht="15.75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 ht="15.75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 ht="15.75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 ht="15.75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 ht="15.75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 ht="15.75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 ht="15.75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5.4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5.4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 ht="15.75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 ht="15.75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 ht="15.75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 ht="15.75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 ht="15.75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 ht="15.75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 ht="15.75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5.4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5.4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6.149999999999999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5.4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 ht="15.75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 ht="15.75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5.4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6.149999999999999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 ht="15.75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 ht="15.75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 ht="15.75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 ht="15.75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 ht="15.75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 ht="15.75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 ht="15.75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 ht="15.75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 ht="15.75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 ht="15.75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 ht="15.75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 ht="15.75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 ht="15.75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 ht="15.75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 ht="15.75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 ht="15.75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 ht="15.75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 ht="15.75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 ht="15.75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 ht="15.75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 ht="15.75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 ht="15.75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 ht="15.75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 ht="15.75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6.149999999999999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6.149999999999999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 ht="15.75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 ht="15.75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 ht="15.75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 ht="15.75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 ht="15.75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 ht="15.75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 ht="15.75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 ht="15.75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 ht="15.75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 ht="15.75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 ht="15.75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 ht="15.75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 ht="15.75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 ht="15.75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 ht="15.75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 ht="15.75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 ht="15.75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 ht="15.75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 ht="15.75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 ht="15.75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 ht="15.75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 ht="15.75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 ht="15.75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6.149999999999999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6.149999999999999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 ht="15.75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 ht="15.75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 ht="15.75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 ht="15.75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 ht="15.75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 ht="15.75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 ht="15.75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 ht="15.75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 ht="15.75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 ht="15.75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 ht="15.75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 ht="15.75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 ht="15.75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 ht="15.75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 ht="15.75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 ht="15.75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 ht="15.75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 ht="15.75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 ht="15.75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 ht="15.75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 ht="15.75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 ht="15.75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6.149999999999999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6.149999999999999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 ht="15.75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 ht="15.75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 ht="15.75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 ht="15.75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 ht="15.75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 ht="15.75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 ht="15.75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 ht="15.75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 ht="15.75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 ht="15.75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 ht="15.75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 ht="15.75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 ht="15.75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 ht="15.75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 ht="15.75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 ht="15.75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 ht="15.75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 ht="15.75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 ht="15.75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 ht="15.75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 ht="15.75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 ht="15.75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 ht="15.75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 ht="15.75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 ht="15.75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6.149999999999999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6.149999999999999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 ht="15.75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 ht="15.75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 ht="15.75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 ht="15.75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 ht="15.75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 ht="15.75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 ht="15.75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 ht="15.75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 ht="15.75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 ht="15.75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 ht="15.75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 ht="15.75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 ht="15.75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 ht="15.75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 ht="15.75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 ht="15.75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 ht="15.75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 ht="15.75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 ht="15.75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 ht="15.75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 ht="15.75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 ht="15.75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 ht="15.75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 ht="15.75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 ht="15.75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 ht="15.75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 ht="15.75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6.149999999999999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6.149999999999999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 ht="15.75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 ht="15.75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 ht="15.75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 ht="15.75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 ht="15.75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 ht="15.75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 ht="15.75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 ht="15.75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 ht="15.75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 ht="15.75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 ht="15.75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 ht="15.75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 ht="15.75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 ht="15.75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 ht="15.75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 ht="15.75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 ht="15.75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 ht="15.75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 ht="15.75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 ht="15.75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 ht="15.75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 ht="15.75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 ht="15.75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 ht="15.75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 ht="15.75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 ht="15.75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 ht="15.75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 ht="15.75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6.149999999999999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6.149999999999999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 ht="15.75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 ht="15.75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 ht="15.75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 ht="15.75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 ht="15.75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 ht="15.75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 ht="15.75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 ht="15.75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 ht="15.75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 ht="15.75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 ht="15.75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 ht="15.75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 ht="15.75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 ht="15.75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 ht="15.75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 ht="15.75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 ht="15.75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 ht="15.75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 ht="15.75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 ht="15.75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 ht="15.75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 ht="15.75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 ht="15.75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 ht="15.75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 ht="15.75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 ht="15.75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 ht="15.75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 ht="15.75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6.149999999999999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6.149999999999999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 ht="15.75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 ht="15.75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 ht="15.75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 ht="15.75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 ht="15.75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 ht="15.75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 ht="15.75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 ht="15.75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 ht="15.75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 ht="15.75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 ht="15.75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 ht="15.75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 ht="15.75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 ht="15.75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 ht="15.75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 ht="15.75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 ht="15.75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 ht="15.75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 ht="15.75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 ht="15.75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 ht="15.75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 ht="15.75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 ht="15.75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 ht="15.75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 ht="15.75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 ht="15.75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 ht="15.75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 ht="15.75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6.149999999999999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6.149999999999999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 ht="15.75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 ht="15.75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 ht="15.75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 ht="15.75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 ht="15.75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 ht="15.75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 ht="15.75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 ht="15.75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 ht="15.75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 ht="15.75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 ht="15.75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 ht="15.75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 ht="15.75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 ht="15.75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 ht="15.75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 ht="15.75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 ht="15.75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 ht="15.75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 ht="15.75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 ht="15.75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 ht="15.75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 ht="15.75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 ht="15.75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 ht="15.75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 ht="15.75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 ht="15.75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6.149999999999999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6.149999999999999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 ht="15.75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 ht="15.75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 ht="15.75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 ht="15.75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 ht="15.75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 ht="15.75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 ht="15.75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 ht="15.75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 ht="15.75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 ht="15.75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 ht="15.75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 ht="15.75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 ht="15.75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 ht="15.75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 ht="15.75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 ht="15.75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 ht="15.75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 ht="15.75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 ht="15.75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 ht="15.75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 ht="15.75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 ht="15.75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 ht="15.75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 ht="15.75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 ht="15.75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 ht="15.75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 ht="15.75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6.149999999999999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6.149999999999999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 ht="15.75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 ht="15.75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 ht="15.75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 ht="15.75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 ht="15.75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 ht="15.75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 ht="15.75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 ht="15.75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 ht="15.75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 ht="15.75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 ht="15.75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 ht="15.75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 ht="15.75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 ht="15.75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 ht="15.75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 ht="15.75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 ht="15.75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 ht="15.75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 ht="15.75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 ht="15.75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 ht="15.75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 ht="15.75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 ht="15.75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 ht="15.75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 ht="15.75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 ht="15.75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 ht="15.75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 ht="15.75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6.149999999999999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6.149999999999999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 ht="15.75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 ht="15.75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 ht="15.75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 ht="15.75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 ht="15.75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 ht="15.75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 ht="15.75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 ht="15.75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 ht="15.75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 ht="15.75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 ht="15.75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 ht="15.75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 ht="15.75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 ht="15.75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 ht="15.75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 ht="15.75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 ht="15.75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 ht="15.75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 ht="15.75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 ht="15.75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 ht="15.75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 ht="15.75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 ht="15.75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 ht="15.75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 ht="15.75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 ht="15.75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 ht="15.75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 ht="15.75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6.149999999999999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6.149999999999999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 ht="15.75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 ht="15.75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 ht="15.75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 ht="15.75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 ht="15.75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 ht="15.75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 ht="15.75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 ht="15.75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 ht="15.75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 ht="15.75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 ht="15.75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 ht="15.75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 ht="15.75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 ht="15.75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 ht="15.75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 ht="15.75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 ht="15.75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 ht="15.75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 ht="15.75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 ht="15.75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 ht="15.75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 ht="15.75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 ht="15.75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 ht="15.75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 ht="15.75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 ht="15.75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 ht="15.75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 ht="15.75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6.149999999999999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 ht="15.75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 ht="15.75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 ht="15.75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 ht="15.75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 ht="15.75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 ht="15.75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 ht="15.75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 ht="15.75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 ht="15.75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 ht="15.75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 ht="15.75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 ht="15.75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 ht="15.75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 ht="15.75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 ht="15.75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 ht="15.75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 ht="15.75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 ht="15.75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 ht="15.75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 ht="15.75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 ht="15.75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 ht="15.75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 ht="15.75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 ht="15.75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 ht="15.75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 ht="15.75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 ht="15.75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 ht="15.75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 ht="15.75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6.149999999999999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6.149999999999999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 ht="15.75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 ht="15.75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 ht="15.75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 ht="15.75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 ht="15.75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 ht="15.75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 ht="15.75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 ht="15.75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 ht="15.75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 ht="15.75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 ht="15.75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 ht="15.75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 ht="15.75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 ht="15.75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 ht="15.75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 ht="15.75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 ht="15.75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 ht="15.75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 ht="15.75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 ht="15.75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 ht="15.75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 ht="15.75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 ht="15.75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 ht="15.75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 ht="15.75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 ht="15.75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 ht="15.75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 ht="15.75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6.149999999999999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6.149999999999999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 ht="15.75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 ht="15.75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 ht="15.75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 ht="15.75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 ht="15.75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 ht="15.75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 ht="15.75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 ht="15.75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 ht="15.75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 ht="15.75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 ht="15.75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 ht="15.75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 ht="15.75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 ht="15.75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 ht="15.75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 ht="15.75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 ht="15.75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 ht="15.75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 ht="15.75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 ht="15.75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 ht="15.75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 ht="15.75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 ht="15.75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 ht="15.75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 ht="15.75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 ht="15.75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 ht="15.75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 ht="15.75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6.149999999999999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6.149999999999999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 ht="15.75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 ht="15.75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 ht="15.75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 ht="15.75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 ht="15.75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 ht="15.75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 ht="15.75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 ht="15.75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 ht="15.75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 ht="15.75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 ht="15.75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 ht="15.75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 ht="15.75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 ht="15.75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 ht="15.75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 ht="15.75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 ht="15.75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 ht="15.75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 ht="15.75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 ht="15.75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 ht="15.75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 ht="15.75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 ht="15.75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 ht="15.75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 ht="15.75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 ht="15.75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 ht="15.75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6.149999999999999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6.149999999999999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 ht="15.75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 ht="15.75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 ht="15.75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 ht="15.75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 ht="15.75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 ht="15.75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 ht="15.75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 ht="15.75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 ht="15.75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 ht="15.75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 ht="15.75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 ht="15.75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 ht="15.75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 ht="15.75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 ht="15.75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 ht="15.75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 ht="15.75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 ht="15.75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 ht="15.75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 ht="15.75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 ht="15.75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 ht="15.75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 ht="15.75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 ht="15.75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 ht="15.75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 ht="15.75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6.149999999999999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6.149999999999999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 ht="15.75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 ht="15.75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 ht="15.75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 ht="15.75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 ht="15.75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 ht="15.75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 ht="15.75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 ht="15.75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 ht="15.75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 ht="15.75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 ht="15.75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 ht="15.75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 ht="15.75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 ht="15.75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 ht="15.75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 ht="15.75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 ht="15.75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 ht="15.75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 ht="15.75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 ht="15.75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 ht="15.75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 ht="15.75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 ht="15.75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 ht="15.75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 ht="15.75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 ht="15.75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6.149999999999999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6.149999999999999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 ht="15.75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 ht="15.75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 ht="15.75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 ht="15.75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 ht="15.75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 ht="15.75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 ht="15.75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 ht="15.75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 ht="15.75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 ht="15.75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 ht="15.75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 ht="15.75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 ht="15.75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 ht="15.75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 ht="15.75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 ht="15.75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 ht="15.75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 ht="15.75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 ht="15.75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 ht="15.75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 ht="15.75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 ht="15.75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 ht="15.75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 ht="15.75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 ht="15.75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 ht="15.75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 ht="15.75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 ht="15.75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6.149999999999999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6.149999999999999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 ht="15.75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 ht="15.75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 ht="15.75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 ht="15.75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 ht="15.75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 ht="15.75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 ht="15.75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 ht="15.75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 ht="15.75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 ht="15.75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 ht="15.75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 ht="15.75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 ht="15.75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 ht="15.75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 ht="15.75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 ht="15.75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 ht="15.75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 ht="15.75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 ht="15.75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 ht="15.75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 ht="15.75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6.149999999999999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6.149999999999999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 ht="15.75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 ht="15.75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 ht="15.75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 ht="15.75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 ht="15.75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 ht="15.75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 ht="15.75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 ht="15.75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 ht="15.75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 ht="15.75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 ht="15.75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 ht="15.75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 ht="15.75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 ht="15.75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 ht="15.75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 ht="15.75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 ht="15.75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 ht="15.75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 ht="15.75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 ht="15.75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 ht="15.75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 ht="15.75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 ht="15.75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 ht="15.75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 ht="15.75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 ht="15.75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 ht="15.75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 ht="15.75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6.149999999999999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6.149999999999999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 ht="15.75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 ht="15.75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 ht="15.75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 ht="15.75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 ht="15.75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 ht="15.75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 ht="15.75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 ht="15.75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 ht="15.75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 ht="15.75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 ht="15.75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 ht="15.75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 ht="15.75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 ht="15.75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 ht="15.75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 ht="15.75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 ht="15.75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 ht="15.75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 ht="15.75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 ht="15.75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 ht="15.75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 ht="15.75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 ht="15.75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 ht="15.75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 ht="15.75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 ht="15.75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 ht="15.75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 ht="15.75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6.149999999999999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6.149999999999999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 ht="15.75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 ht="15.75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 ht="15.75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 ht="15.75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 ht="15.75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 ht="15.75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 ht="15.75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 ht="15.75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 ht="15.75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 ht="15.75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 ht="15.75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 ht="15.75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 ht="15.75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 ht="15.75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 ht="15.75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 ht="15.75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 ht="15.75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 ht="15.75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 ht="15.75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 ht="15.75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 ht="15.75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 ht="15.75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 ht="15.75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 ht="15.75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 ht="15.75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 ht="15.75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 ht="15.75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 ht="15.75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6.149999999999999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6.149999999999999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 ht="15.75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 ht="15.75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 ht="15.75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 ht="15.75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 ht="15.75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 ht="15.75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 ht="15.75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 ht="15.75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 ht="15.75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 ht="15.75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 ht="15.75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 ht="15.75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 ht="15.75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 ht="15.75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 ht="15.75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 ht="15.75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 ht="15.75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 ht="15.75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 ht="15.75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 ht="15.75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 ht="15.75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 ht="15.75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 ht="15.75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 ht="15.75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 ht="15.75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 ht="15.75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 ht="15.75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 ht="15.75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6.149999999999999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6.149999999999999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 ht="15.75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 ht="15.75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 ht="15.75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 ht="15.75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 ht="15.75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 ht="15.75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 ht="15.75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 ht="15.75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 ht="15.75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 ht="15.75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 ht="15.75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 ht="15.75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 ht="15.75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 ht="15.75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 ht="15.75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 ht="15.75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 ht="15.75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 ht="15.75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 ht="15.75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 ht="15.75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 ht="15.75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 ht="15.75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 ht="15.75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 ht="15.75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 ht="15.75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6.149999999999999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6.149999999999999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 ht="15.75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 ht="15.75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 ht="15.75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 ht="15.75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 ht="15.75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 ht="15.75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 ht="15.75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 ht="15.75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 ht="15.75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 ht="15.75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 ht="15.75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 ht="15.75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 ht="15.75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 ht="15.75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 ht="15.75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 ht="15.75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 ht="15.75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 ht="15.75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 ht="15.75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 ht="15.75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 ht="15.75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 ht="15.75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 ht="15.75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 ht="15.75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 ht="15.75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 ht="15.75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 ht="15.75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 ht="15.75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6.149999999999999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6.149999999999999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 ht="15.75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 ht="15.75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 ht="15.75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 ht="15.75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 ht="15.75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 ht="15.75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 ht="15.75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 ht="15.75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 ht="15.75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 ht="15.75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 ht="15.75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 ht="15.75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 ht="15.75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 ht="15.75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 ht="15.75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 ht="15.75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 ht="15.75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 ht="15.75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 ht="15.75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 ht="15.75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 ht="15.75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 ht="15.75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 ht="15.75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 ht="15.75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 ht="15.75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 ht="15.75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 ht="15.75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6.149999999999999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6.149999999999999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 ht="15.75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 ht="15.75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 ht="15.75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 ht="15.75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 ht="15.75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 ht="15.75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 ht="15.75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 ht="15.75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 ht="15.75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 ht="15.75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 ht="15.75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 ht="15.75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 ht="15.75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 ht="15.75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 ht="15.75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 ht="15.75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 ht="15.75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 ht="15.75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 ht="15.75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 ht="15.75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 ht="15.75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 ht="15.75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 ht="15.75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 ht="15.75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 ht="15.75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 ht="15.75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6.149999999999999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6.149999999999999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 ht="15.75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 ht="15.75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 ht="15.75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 ht="15.75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 ht="15.75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 ht="15.75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 ht="15.75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 ht="15.75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 ht="15.75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 ht="15.75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 ht="15.75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 ht="15.75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 ht="15.75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 ht="15.75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 ht="15.75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 ht="15.75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 ht="15.75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 ht="15.75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 ht="15.75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 ht="15.75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 ht="15.75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 ht="15.75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 ht="15.75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 ht="15.75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 ht="15.75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 ht="15.75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 ht="15.75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 ht="15.75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6.149999999999999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6.149999999999999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 ht="15.75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 ht="15.75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 ht="15.75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 ht="15.75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 ht="15.75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 ht="15.75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 ht="15.75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 ht="15.75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 ht="15.75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 ht="15.75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 ht="15.75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 ht="15.75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 ht="15.75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 ht="15.75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 ht="15.75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 ht="15.75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 ht="15.75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 ht="15.75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 ht="15.75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 ht="15.75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 ht="15.75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 ht="15.75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 ht="15.75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 ht="15.75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 ht="15.75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 ht="15.75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 ht="15.75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 ht="15.75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 ht="15.75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 ht="15.75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 ht="15.75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 ht="15.75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 ht="15.75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 ht="15.75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 ht="15.75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 ht="15.75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 ht="15.75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 ht="15.75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 ht="15.75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 ht="15.75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 ht="15.75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 ht="15.75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 ht="15.75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 ht="15.75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 ht="15.75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 ht="15.75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 ht="15.75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 ht="15.75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 ht="15.75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 ht="15.75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 ht="15.75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 ht="15.75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 ht="15.75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 ht="15.75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 ht="15.75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 ht="15.75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 ht="15.75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 ht="15.75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 ht="15.75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 ht="15.75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 ht="15.75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 ht="15.75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 ht="15.75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 ht="15.75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 ht="15.75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 ht="15.75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 ht="15.75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 ht="15.75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 ht="15.75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 ht="15.75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 ht="15.75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 ht="15.75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 ht="15.75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 ht="15.75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 ht="15.75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 ht="15.75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 ht="15.75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 ht="15.75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 ht="15.75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 ht="15.75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 ht="15.75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 ht="15.75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 ht="15.75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 ht="15.75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 ht="15.75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 ht="15.75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 ht="15.75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 ht="15.75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 ht="15.75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 ht="15.75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 ht="15.75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 ht="15.75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 ht="15.75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 ht="15.75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 ht="15.75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 ht="15.75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 ht="15.75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 ht="15.75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 ht="15.75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 ht="15.75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 ht="15.75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 ht="15.75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 ht="15.75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 ht="15.75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 ht="15.75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 ht="15.75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 ht="15.75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 ht="15.75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 ht="15.75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 ht="15.75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 ht="15.75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 ht="15.75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 ht="15.75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 ht="15.75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 ht="15.75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 ht="15.75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 ht="15.75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 ht="15.75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 ht="15.75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 ht="15.75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 ht="15.75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 ht="15.75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 ht="15.75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 ht="15.75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 ht="15.75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 ht="15.75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 ht="15.75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 ht="15.75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 ht="15.75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 ht="15.75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 ht="15.75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 ht="15.75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 ht="15.75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 ht="15.75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 ht="15.75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 ht="15.75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 ht="15.75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 ht="15.75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 ht="15.75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 ht="15.75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 ht="15.75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 ht="15.75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 ht="15.75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 ht="15.75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 ht="15.75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 ht="15.75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 ht="15.75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 ht="15.75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 ht="15.75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 ht="15.75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 ht="15.75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 ht="15.75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 ht="15.75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 ht="15.75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 ht="15.75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 ht="15.75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 ht="15.75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 ht="15.75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 ht="15.75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 ht="15.75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 ht="15.75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 ht="15.75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 ht="15.75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 ht="15.75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 ht="15.75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 ht="15.75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 ht="15.75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 ht="15.75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 ht="15.75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 ht="15.75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 ht="15.75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 ht="15.75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 ht="15.75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 ht="15.75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 ht="15.75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 ht="15.75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 ht="15.75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 ht="15.75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 ht="15.75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 ht="15.75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 ht="15.75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 ht="15.75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 ht="15.75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 ht="15.75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 ht="15.75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 ht="15.75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 ht="15.75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 ht="15.75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 ht="15.75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 ht="15.75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 ht="15.75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 ht="15.75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 ht="15.75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 ht="15.75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 ht="15.75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 ht="15.75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 ht="15.75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 ht="15.75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 ht="15.75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 ht="15.75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 ht="15.75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 ht="15.75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 ht="15.75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 ht="15.75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 ht="15.75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 ht="15.75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 ht="15.75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 ht="15.75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 ht="15.75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 ht="15.75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 ht="15.75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 ht="15.75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 ht="15.75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 ht="15.75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 ht="15.75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 ht="15.75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 ht="15.75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 ht="15.75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 ht="15.75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 ht="15.75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 ht="15.75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 ht="15.75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 ht="15.75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 ht="15.75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 ht="15.75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 ht="15.75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 ht="15.75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 ht="15.75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 ht="15.75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 ht="15.75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 ht="15.75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 ht="15.75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 ht="15.75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 ht="15.75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 ht="15.75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 ht="15.75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 ht="15.75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 ht="15.75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 ht="15.75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 ht="15.75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 ht="15.75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 ht="15.75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 ht="15.75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 ht="15.75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 ht="15.75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 ht="15.75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 ht="15.75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 ht="15.75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 ht="15.75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 ht="15.75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 ht="15.75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 ht="15.75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 ht="15.75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 ht="15.75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 ht="15.75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 ht="15.75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 ht="15.75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 ht="15.75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 ht="15.75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 ht="15.75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 ht="15.75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 ht="15.75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 ht="15.75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 ht="15.75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 ht="15.75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 ht="15.75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 ht="15.75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 ht="15.75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 ht="15.75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 ht="15.75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 ht="15.75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 ht="15.75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 ht="15.75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 ht="15.75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 ht="15.75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 ht="15.75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 ht="15.75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 ht="15.75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 ht="15.75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 ht="15.75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 ht="15.75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 ht="15.75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 ht="15.75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 ht="15.75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 ht="15.75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 ht="15.75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 ht="15.75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 ht="15.75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 ht="15.75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 ht="15.75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 ht="15.75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 ht="15.75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 ht="15.75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 ht="15.75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 ht="15.75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 ht="15.75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 ht="15.75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 ht="15.75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 ht="15.75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 ht="15.75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 ht="15.75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 ht="15.75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 ht="15.75">
      <c r="A1576" s="280">
        <f t="shared" si="1583"/>
        <v>43101</v>
      </c>
      <c r="B1576" s="167">
        <f t="shared" si="1580"/>
        <v>7</v>
      </c>
      <c r="C1576" s="361" t="s">
        <v>985</v>
      </c>
      <c r="D1576" s="257"/>
      <c r="E1576" s="257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 ht="15.75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 ht="15.75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 ht="15.75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 ht="15.75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 ht="15.75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 ht="15.75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 ht="15.75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 ht="15.75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 ht="15.75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 ht="15.75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 ht="15.75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 ht="15.75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 ht="15.75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 ht="15.75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 ht="15.75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 ht="15.75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 ht="15.75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 ht="15.75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 ht="15.75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 ht="15.75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 ht="15.75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 ht="15.75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 ht="15.75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 ht="15.75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>
        <v>110</v>
      </c>
      <c r="M1600" s="194">
        <f t="shared" si="1621"/>
        <v>135</v>
      </c>
      <c r="N1600" s="242">
        <f>IF(J1600=0,0,(K1600-L1600)/J1600)</f>
        <v>128.125</v>
      </c>
      <c r="O1600" s="192"/>
      <c r="P1600" s="285">
        <f>COUNTA(C1600:C1629)</f>
        <v>30</v>
      </c>
      <c r="Q1600" s="285">
        <v>2</v>
      </c>
      <c r="R1600" s="285">
        <f>SUM(K1600:K1629)</f>
        <v>63305</v>
      </c>
      <c r="S1600" s="410">
        <f>SUM(L1600:L1629)</f>
        <v>1561</v>
      </c>
      <c r="T1600" s="232"/>
    </row>
    <row r="1601" spans="1:20" ht="15.75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>
        <v>6</v>
      </c>
      <c r="M1601" s="194">
        <f>IF(J1601=0,0,(K1601)/J1601)</f>
        <v>135</v>
      </c>
      <c r="N1601" s="242">
        <f t="shared" ref="N1601" si="1623">IF(J1601=0,0,(K1601-L1601)/J1601)</f>
        <v>134.625</v>
      </c>
      <c r="O1601" s="192"/>
      <c r="P1601" s="285">
        <f>P1600</f>
        <v>30</v>
      </c>
      <c r="Q1601" s="285">
        <f>Q1600</f>
        <v>2</v>
      </c>
      <c r="R1601" s="285">
        <f>R1600</f>
        <v>63305</v>
      </c>
      <c r="S1601" s="66" t="s">
        <v>744</v>
      </c>
    </row>
    <row r="1602" spans="1:20" ht="15.75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>
        <v>35</v>
      </c>
      <c r="M1602" s="194">
        <f>IF(J1602=0,0,(K1602)/J1602)</f>
        <v>135</v>
      </c>
      <c r="N1602" s="242">
        <f>IF(J1602=0,0,(K1602-L1602)/J1602)</f>
        <v>132.8125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63305</v>
      </c>
      <c r="S1602" s="194">
        <f>AVERAGE(M1600:M1629)</f>
        <v>135.27777777777777</v>
      </c>
      <c r="T1602" s="232"/>
    </row>
    <row r="1603" spans="1:20" ht="15.75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>
        <v>6</v>
      </c>
      <c r="M1603" s="194">
        <f t="shared" ref="M1603" si="1629">IF(J1603=0,0,(K1603)/J1603)</f>
        <v>135</v>
      </c>
      <c r="N1603" s="242">
        <f>IF(J1603=0,0,(K1603-L1603)/J1603)</f>
        <v>134.625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63305</v>
      </c>
      <c r="S1603" s="66" t="s">
        <v>760</v>
      </c>
    </row>
    <row r="1604" spans="1:20" ht="15.75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>
        <v>14</v>
      </c>
      <c r="M1604" s="194">
        <f>IF(J1604=0,0,(K1604)/J1604)</f>
        <v>135</v>
      </c>
      <c r="N1604" s="242">
        <f>IF(J1604=0,0,(K1604-L1604)/J1604)</f>
        <v>134.125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63305</v>
      </c>
      <c r="S1604" s="194">
        <f>AVERAGE(F1600:F1629)</f>
        <v>94.433333333333337</v>
      </c>
    </row>
    <row r="1605" spans="1:20" ht="15.75">
      <c r="A1605" s="284">
        <f t="shared" si="1630"/>
        <v>43108</v>
      </c>
      <c r="B1605" s="285">
        <f t="shared" ref="B1605:B1609" si="1634">B1604+1</f>
        <v>6</v>
      </c>
      <c r="C1605" s="360" t="s">
        <v>985</v>
      </c>
      <c r="D1605" s="130"/>
      <c r="E1605" s="130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>
        <v>87</v>
      </c>
      <c r="M1605" s="250">
        <f t="shared" ref="M1605:M1609" si="1635">IF(J1605=0,0,(K1605)/J1605)</f>
        <v>135</v>
      </c>
      <c r="N1605" s="251">
        <f t="shared" ref="N1605:N1609" si="1636">IF(J1605=0,0,(K1605-L1605)/J1605)</f>
        <v>129.5625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63305</v>
      </c>
      <c r="S1605" s="66" t="s">
        <v>791</v>
      </c>
    </row>
    <row r="1606" spans="1:20" ht="15.75">
      <c r="A1606" s="284">
        <f>A1605</f>
        <v>43108</v>
      </c>
      <c r="B1606" s="285">
        <f>B1605+1</f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>H1605</f>
        <v>57</v>
      </c>
      <c r="I1606" s="65">
        <v>29</v>
      </c>
      <c r="J1606" s="192">
        <v>16</v>
      </c>
      <c r="K1606" s="192">
        <v>2160</v>
      </c>
      <c r="L1606" s="193">
        <v>61</v>
      </c>
      <c r="M1606" s="194">
        <f t="shared" si="1635"/>
        <v>135</v>
      </c>
      <c r="N1606" s="242">
        <f t="shared" si="1636"/>
        <v>131.1875</v>
      </c>
      <c r="O1606" s="192"/>
      <c r="P1606" s="285">
        <f>P1605</f>
        <v>30</v>
      </c>
      <c r="Q1606" s="285">
        <f>Q1605</f>
        <v>2</v>
      </c>
      <c r="R1606" s="285">
        <f>R1605</f>
        <v>63305</v>
      </c>
      <c r="S1606" s="194">
        <f>S1602*P1600*16</f>
        <v>64933.333333333328</v>
      </c>
    </row>
    <row r="1607" spans="1:20" ht="15.75">
      <c r="A1607" s="284">
        <f t="shared" si="1630"/>
        <v>43108</v>
      </c>
      <c r="B1607" s="285">
        <f t="shared" si="1634"/>
        <v>8</v>
      </c>
      <c r="C1607" s="360" t="s">
        <v>967</v>
      </c>
      <c r="D1607" s="130" t="s">
        <v>967</v>
      </c>
      <c r="E1607" s="130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>
        <v>82</v>
      </c>
      <c r="M1607" s="194">
        <f>IF(J1607=0,0,(K1607)/J1607)</f>
        <v>135</v>
      </c>
      <c r="N1607" s="242">
        <f>IF(J1607=0,0,(K1607-L1607)/J1607)</f>
        <v>129.875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63305</v>
      </c>
      <c r="S1607" s="66" t="s">
        <v>771</v>
      </c>
    </row>
    <row r="1608" spans="1:20" ht="15.75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>
        <v>48</v>
      </c>
      <c r="M1608" s="194">
        <f t="shared" si="1635"/>
        <v>135</v>
      </c>
      <c r="N1608" s="242">
        <f t="shared" si="1636"/>
        <v>132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63305</v>
      </c>
      <c r="S1608" s="194">
        <f>AVERAGE(I1600:I1629)</f>
        <v>22.733333333333334</v>
      </c>
    </row>
    <row r="1609" spans="1:20" ht="15.75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>
        <v>134</v>
      </c>
      <c r="M1609" s="194">
        <f t="shared" si="1635"/>
        <v>135</v>
      </c>
      <c r="N1609" s="242">
        <f t="shared" si="1636"/>
        <v>126.625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63305</v>
      </c>
      <c r="S1609" s="66"/>
    </row>
    <row r="1610" spans="1:20" ht="15.75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>
        <v>106</v>
      </c>
      <c r="M1610" s="194">
        <f>IF(J1610=0,0,(K1610)/J1610)</f>
        <v>135</v>
      </c>
      <c r="N1610" s="242">
        <f>IF(J1610=0,0,(K1610-L1610)/J1610)</f>
        <v>128.375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63305</v>
      </c>
      <c r="S1610" s="66"/>
    </row>
    <row r="1611" spans="1:20" ht="15.75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>
        <v>48</v>
      </c>
      <c r="M1611" s="194">
        <f>IF(J1611=0,0,(K1611)/J1611)</f>
        <v>135</v>
      </c>
      <c r="N1611" s="242">
        <f>IF(J1611=0,0,(K1611-L1611)/J1611)</f>
        <v>132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63305</v>
      </c>
      <c r="S1611" s="66"/>
    </row>
    <row r="1612" spans="1:20" ht="15.75">
      <c r="A1612" s="284">
        <f>A1611</f>
        <v>43108</v>
      </c>
      <c r="B1612" s="285">
        <f>B1611+1</f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>H1611</f>
        <v>57</v>
      </c>
      <c r="I1612" s="65">
        <v>32</v>
      </c>
      <c r="J1612" s="192">
        <v>16</v>
      </c>
      <c r="K1612" s="192">
        <v>2160</v>
      </c>
      <c r="L1612" s="193">
        <v>152</v>
      </c>
      <c r="M1612" s="194">
        <f t="shared" ref="M1612" si="1641">IF(J1612=0,0,(K1612)/J1612)</f>
        <v>135</v>
      </c>
      <c r="N1612" s="242">
        <f t="shared" ref="N1612" si="1642">IF(J1612=0,0,(K1612-L1612)/J1612)</f>
        <v>125.5</v>
      </c>
      <c r="O1612" s="192"/>
      <c r="P1612" s="285">
        <f>P1611</f>
        <v>30</v>
      </c>
      <c r="Q1612" s="285">
        <f>Q1611</f>
        <v>2</v>
      </c>
      <c r="R1612" s="285">
        <f>R1611</f>
        <v>63305</v>
      </c>
      <c r="S1612" s="66"/>
    </row>
    <row r="1613" spans="1:20" ht="15.75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>
        <v>42</v>
      </c>
      <c r="M1613" s="250">
        <f t="shared" ref="M1613" si="1643">IF(J1613=0,0,(K1613)/J1613)</f>
        <v>135</v>
      </c>
      <c r="N1613" s="251">
        <f t="shared" ref="N1613" si="1644">IF(J1613=0,0,(K1613-L1613)/J1613)</f>
        <v>132.375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63305</v>
      </c>
      <c r="S1613" s="66"/>
    </row>
    <row r="1614" spans="1:20" ht="15.75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>
        <v>0</v>
      </c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63305</v>
      </c>
      <c r="S1614" s="66"/>
    </row>
    <row r="1615" spans="1:20" ht="15.75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>
        <v>31</v>
      </c>
      <c r="M1615" s="194">
        <f t="shared" ref="M1615:M1627" si="1645">IF(J1615=0,0,(K1615)/J1615)</f>
        <v>135</v>
      </c>
      <c r="N1615" s="242">
        <f t="shared" ref="N1615:N1629" si="1646">IF(J1615=0,0,(K1615-L1615)/J1615)</f>
        <v>133.0625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63305</v>
      </c>
      <c r="S1615" s="66"/>
    </row>
    <row r="1616" spans="1:20" ht="15.75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>
        <v>26</v>
      </c>
      <c r="M1616" s="194">
        <f t="shared" si="1645"/>
        <v>135</v>
      </c>
      <c r="N1616" s="242">
        <f t="shared" si="1646"/>
        <v>133.375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63305</v>
      </c>
      <c r="S1616" s="66"/>
    </row>
    <row r="1617" spans="1:20" ht="15.75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>
        <v>47</v>
      </c>
      <c r="M1617" s="250">
        <f t="shared" si="1645"/>
        <v>135</v>
      </c>
      <c r="N1617" s="251">
        <f t="shared" si="1646"/>
        <v>132.0625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63305</v>
      </c>
      <c r="S1617" s="66"/>
    </row>
    <row r="1618" spans="1:20" ht="15.75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>
        <v>20</v>
      </c>
      <c r="M1618" s="250">
        <f t="shared" si="1645"/>
        <v>135</v>
      </c>
      <c r="N1618" s="251">
        <f t="shared" si="1646"/>
        <v>133.75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63305</v>
      </c>
      <c r="S1618" s="66"/>
    </row>
    <row r="1619" spans="1:20" ht="15.75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>
        <v>128</v>
      </c>
      <c r="M1619" s="250">
        <f t="shared" si="1645"/>
        <v>135</v>
      </c>
      <c r="N1619" s="251">
        <f t="shared" si="1646"/>
        <v>127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63305</v>
      </c>
      <c r="S1619" s="66"/>
    </row>
    <row r="1620" spans="1:20" ht="15.75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>
        <v>80</v>
      </c>
      <c r="M1620" s="250">
        <f t="shared" si="1645"/>
        <v>135</v>
      </c>
      <c r="N1620" s="251">
        <f t="shared" si="1646"/>
        <v>130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63305</v>
      </c>
      <c r="S1620" s="66"/>
    </row>
    <row r="1621" spans="1:20" ht="15.75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>
        <v>43</v>
      </c>
      <c r="M1621" s="250">
        <f>IF(J1621=0,0,(K1621)/J1621)</f>
        <v>135</v>
      </c>
      <c r="N1621" s="251">
        <f>IF(J1621=0,0,(K1621-L1621)/J1621)</f>
        <v>132.3125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63305</v>
      </c>
      <c r="S1621" s="66"/>
    </row>
    <row r="1622" spans="1:20" ht="15.75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>
        <v>45</v>
      </c>
      <c r="M1622" s="250">
        <f t="shared" si="1645"/>
        <v>135</v>
      </c>
      <c r="N1622" s="251">
        <f t="shared" si="1646"/>
        <v>132.1875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63305</v>
      </c>
      <c r="S1622" s="66"/>
    </row>
    <row r="1623" spans="1:20" ht="15.75">
      <c r="A1623" s="284">
        <f t="shared" si="1630"/>
        <v>43108</v>
      </c>
      <c r="B1623" s="285">
        <f t="shared" si="1640"/>
        <v>24</v>
      </c>
      <c r="C1623" s="360" t="s">
        <v>614</v>
      </c>
      <c r="D1623" s="130" t="s">
        <v>929</v>
      </c>
      <c r="E1623" s="130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>
        <v>70</v>
      </c>
      <c r="M1623" s="194">
        <f t="shared" si="1645"/>
        <v>135</v>
      </c>
      <c r="N1623" s="242">
        <f t="shared" si="1646"/>
        <v>130.625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63305</v>
      </c>
      <c r="S1623" s="66"/>
    </row>
    <row r="1624" spans="1:20" ht="15.75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15</v>
      </c>
      <c r="K1624" s="192">
        <v>2150</v>
      </c>
      <c r="L1624" s="193">
        <v>0</v>
      </c>
      <c r="M1624" s="194">
        <f t="shared" ref="M1624" si="1647">IF(J1624=0,0,(K1624)/J1624)</f>
        <v>143.33333333333334</v>
      </c>
      <c r="N1624" s="242">
        <f t="shared" ref="N1624" si="1648">IF(J1624=0,0,(K1624-L1624)/J1624)</f>
        <v>143.33333333333334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63305</v>
      </c>
      <c r="S1624" s="66"/>
    </row>
    <row r="1625" spans="1:20" ht="15.75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>
        <v>84</v>
      </c>
      <c r="M1625" s="250">
        <f t="shared" si="1645"/>
        <v>135</v>
      </c>
      <c r="N1625" s="251">
        <f t="shared" si="1646"/>
        <v>129.75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63305</v>
      </c>
      <c r="S1625" s="66"/>
    </row>
    <row r="1626" spans="1:20" ht="15.75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5</v>
      </c>
      <c r="K1626" s="192">
        <v>675</v>
      </c>
      <c r="L1626" s="193">
        <v>0</v>
      </c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63305</v>
      </c>
      <c r="S1626" s="66"/>
    </row>
    <row r="1627" spans="1:20" ht="15.75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>
        <v>0</v>
      </c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63305</v>
      </c>
      <c r="S1627" s="66"/>
    </row>
    <row r="1628" spans="1:20" ht="15.75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>
        <v>28</v>
      </c>
      <c r="M1628" s="194">
        <f>IF(J1628=0,0,(K1628)/J1628)</f>
        <v>135</v>
      </c>
      <c r="N1628" s="242">
        <f t="shared" si="1646"/>
        <v>133.25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63305</v>
      </c>
      <c r="S1628" s="66"/>
    </row>
    <row r="1629" spans="1:20" ht="15.75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>
        <v>28</v>
      </c>
      <c r="M1629" s="250">
        <f t="shared" ref="M1629:M1630" si="1651">IF(J1629=0,0,(K1629)/J1629)</f>
        <v>135</v>
      </c>
      <c r="N1629" s="251">
        <f t="shared" si="1646"/>
        <v>133.25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63305</v>
      </c>
      <c r="S1629" s="66"/>
    </row>
    <row r="1630" spans="1:20" ht="15.75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10</v>
      </c>
      <c r="J1630" s="183">
        <v>16</v>
      </c>
      <c r="K1630" s="183">
        <v>2160</v>
      </c>
      <c r="L1630" s="184">
        <v>64</v>
      </c>
      <c r="M1630" s="185">
        <f t="shared" si="1651"/>
        <v>135</v>
      </c>
      <c r="N1630" s="256">
        <f>IF(J1630=0,0,(K1630-L1630)/J1630)</f>
        <v>131</v>
      </c>
      <c r="O1630" s="183">
        <v>1259</v>
      </c>
      <c r="P1630" s="167">
        <f>COUNTA(C1630:C1658)</f>
        <v>29</v>
      </c>
      <c r="Q1630" s="167">
        <v>3</v>
      </c>
      <c r="R1630" s="167">
        <f>SUM(K1630:K1658)</f>
        <v>61140</v>
      </c>
      <c r="S1630" s="413">
        <f>SUM(L1630:L1658)</f>
        <v>1078</v>
      </c>
      <c r="T1630" s="232"/>
    </row>
    <row r="1631" spans="1:20" ht="15.75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47</v>
      </c>
      <c r="J1631" s="183">
        <v>16</v>
      </c>
      <c r="K1631" s="183">
        <v>2160</v>
      </c>
      <c r="L1631" s="184">
        <v>5</v>
      </c>
      <c r="M1631" s="185">
        <f>IF(J1631=0,0,(K1631)/J1631)</f>
        <v>135</v>
      </c>
      <c r="N1631" s="256">
        <f t="shared" ref="N1631" si="1652">IF(J1631=0,0,(K1631-L1631)/J1631)</f>
        <v>134.6875</v>
      </c>
      <c r="O1631" s="183">
        <v>94</v>
      </c>
      <c r="P1631" s="167">
        <f>P1630</f>
        <v>29</v>
      </c>
      <c r="Q1631" s="167">
        <f>Q1630</f>
        <v>3</v>
      </c>
      <c r="R1631" s="167">
        <f>R1630</f>
        <v>61140</v>
      </c>
      <c r="S1631" s="142" t="s">
        <v>744</v>
      </c>
    </row>
    <row r="1632" spans="1:20" ht="15.75">
      <c r="A1632" s="280">
        <f>A1630</f>
        <v>43115</v>
      </c>
      <c r="B1632" s="167">
        <f t="shared" ref="B1632:B1658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" si="1654">H1631</f>
        <v>58</v>
      </c>
      <c r="I1632" s="141">
        <v>18</v>
      </c>
      <c r="J1632" s="183">
        <v>16</v>
      </c>
      <c r="K1632" s="183">
        <v>2160</v>
      </c>
      <c r="L1632" s="184">
        <v>29</v>
      </c>
      <c r="M1632" s="185">
        <f>IF(J1632=0,0,(K1632)/J1632)</f>
        <v>135</v>
      </c>
      <c r="N1632" s="256">
        <f>IF(J1632=0,0,(K1632-L1632)/J1632)</f>
        <v>133.1875</v>
      </c>
      <c r="O1632" s="183">
        <v>255</v>
      </c>
      <c r="P1632" s="167">
        <f t="shared" ref="P1632:R1633" si="1655">P1631</f>
        <v>29</v>
      </c>
      <c r="Q1632" s="167">
        <f t="shared" si="1655"/>
        <v>3</v>
      </c>
      <c r="R1632" s="167">
        <f t="shared" si="1655"/>
        <v>61140</v>
      </c>
      <c r="S1632" s="185">
        <f>AVERAGE(M1630:M1658)</f>
        <v>134.9602122015915</v>
      </c>
      <c r="T1632" s="232"/>
    </row>
    <row r="1633" spans="1:19" ht="15.75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>H1632</f>
        <v>58</v>
      </c>
      <c r="I1633" s="141">
        <v>30</v>
      </c>
      <c r="J1633" s="183">
        <v>16</v>
      </c>
      <c r="K1633" s="183">
        <v>2160</v>
      </c>
      <c r="L1633" s="184">
        <v>26</v>
      </c>
      <c r="M1633" s="185">
        <f t="shared" ref="M1633" si="1656">IF(J1633=0,0,(K1633)/J1633)</f>
        <v>135</v>
      </c>
      <c r="N1633" s="256">
        <f>IF(J1633=0,0,(K1633-L1633)/J1633)</f>
        <v>133.375</v>
      </c>
      <c r="O1633" s="183">
        <v>32</v>
      </c>
      <c r="P1633" s="167">
        <f t="shared" si="1655"/>
        <v>29</v>
      </c>
      <c r="Q1633" s="167">
        <f t="shared" si="1655"/>
        <v>3</v>
      </c>
      <c r="R1633" s="167">
        <f t="shared" si="1655"/>
        <v>61140</v>
      </c>
      <c r="S1633" s="142" t="s">
        <v>760</v>
      </c>
    </row>
    <row r="1634" spans="1:19" ht="15.75">
      <c r="A1634" s="280">
        <f t="shared" ref="A1634:A1658" si="1657">A1632</f>
        <v>43115</v>
      </c>
      <c r="B1634" s="167">
        <f t="shared" si="1653"/>
        <v>5</v>
      </c>
      <c r="C1634" s="438" t="s">
        <v>1006</v>
      </c>
      <c r="D1634" s="439" t="s">
        <v>1006</v>
      </c>
      <c r="E1634" s="440"/>
      <c r="F1634" s="168">
        <v>108</v>
      </c>
      <c r="G1634" s="401" t="s">
        <v>535</v>
      </c>
      <c r="H1634" s="167">
        <f t="shared" ref="H1634:H1658" si="1658">H1633</f>
        <v>58</v>
      </c>
      <c r="I1634" s="141">
        <v>1</v>
      </c>
      <c r="J1634" s="183">
        <v>16</v>
      </c>
      <c r="K1634" s="183">
        <v>2160</v>
      </c>
      <c r="L1634" s="184">
        <v>32</v>
      </c>
      <c r="M1634" s="185">
        <f t="shared" ref="M1634" si="1659">IF(J1634=0,0,(K1634)/J1634)</f>
        <v>135</v>
      </c>
      <c r="N1634" s="256">
        <f>IF(J1634=0,0,(K1634-L1634)/J1634)</f>
        <v>133</v>
      </c>
      <c r="O1634" s="183">
        <v>719</v>
      </c>
      <c r="P1634" s="167">
        <f t="shared" ref="P1634:R1634" si="1660">P1633</f>
        <v>29</v>
      </c>
      <c r="Q1634" s="167">
        <f t="shared" si="1660"/>
        <v>3</v>
      </c>
      <c r="R1634" s="167">
        <f t="shared" si="1660"/>
        <v>61140</v>
      </c>
      <c r="S1634" s="185">
        <f>AVERAGE(F1630:F1658)</f>
        <v>95.34482758620689</v>
      </c>
    </row>
    <row r="1635" spans="1:19" ht="15.75">
      <c r="A1635" s="280">
        <f t="shared" si="1657"/>
        <v>43115</v>
      </c>
      <c r="B1635" s="167">
        <f t="shared" si="1653"/>
        <v>6</v>
      </c>
      <c r="C1635" s="361" t="s">
        <v>612</v>
      </c>
      <c r="D1635" s="257" t="s">
        <v>612</v>
      </c>
      <c r="E1635" s="257"/>
      <c r="F1635" s="170">
        <v>110</v>
      </c>
      <c r="G1635" s="142" t="s">
        <v>670</v>
      </c>
      <c r="H1635" s="167">
        <f t="shared" si="1658"/>
        <v>58</v>
      </c>
      <c r="I1635" s="141">
        <v>23</v>
      </c>
      <c r="J1635" s="183">
        <v>16</v>
      </c>
      <c r="K1635" s="183">
        <v>2160</v>
      </c>
      <c r="L1635" s="184">
        <v>8</v>
      </c>
      <c r="M1635" s="185">
        <f>IF(J1635=0,0,(K1635)/J1635)</f>
        <v>135</v>
      </c>
      <c r="N1635" s="256">
        <f>IF(J1635=0,0,(K1635-L1635)/J1635)</f>
        <v>134.5</v>
      </c>
      <c r="O1635" s="183">
        <v>0</v>
      </c>
      <c r="P1635" s="167">
        <f t="shared" ref="P1635:R1635" si="1661">P1634</f>
        <v>29</v>
      </c>
      <c r="Q1635" s="167">
        <f t="shared" si="1661"/>
        <v>3</v>
      </c>
      <c r="R1635" s="167">
        <f t="shared" si="1661"/>
        <v>61140</v>
      </c>
      <c r="S1635" s="142" t="s">
        <v>791</v>
      </c>
    </row>
    <row r="1636" spans="1:19" ht="15.75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8"/>
        <v>58</v>
      </c>
      <c r="I1636" s="141">
        <v>30</v>
      </c>
      <c r="J1636" s="183">
        <v>16</v>
      </c>
      <c r="K1636" s="183">
        <v>2160</v>
      </c>
      <c r="L1636" s="184">
        <v>7</v>
      </c>
      <c r="M1636" s="185">
        <f t="shared" ref="M1636" si="1662">IF(J1636=0,0,(K1636)/J1636)</f>
        <v>135</v>
      </c>
      <c r="N1636" s="256">
        <f t="shared" ref="N1636" si="1663">IF(J1636=0,0,(K1636-L1636)/J1636)</f>
        <v>134.5625</v>
      </c>
      <c r="O1636" s="183">
        <v>88</v>
      </c>
      <c r="P1636" s="167">
        <f t="shared" ref="P1636:R1636" si="1664">P1635</f>
        <v>29</v>
      </c>
      <c r="Q1636" s="167">
        <f t="shared" si="1664"/>
        <v>3</v>
      </c>
      <c r="R1636" s="167">
        <f t="shared" si="1664"/>
        <v>61140</v>
      </c>
      <c r="S1636" s="185">
        <f>S1632*P1630*16</f>
        <v>62621.538461538454</v>
      </c>
    </row>
    <row r="1637" spans="1:19" ht="15.75">
      <c r="A1637" s="280">
        <f t="shared" si="1657"/>
        <v>43115</v>
      </c>
      <c r="B1637" s="167">
        <f t="shared" si="1653"/>
        <v>8</v>
      </c>
      <c r="C1637" s="142" t="s">
        <v>597</v>
      </c>
      <c r="D1637" s="142" t="s">
        <v>618</v>
      </c>
      <c r="E1637" s="142" t="s">
        <v>545</v>
      </c>
      <c r="F1637" s="259">
        <v>101</v>
      </c>
      <c r="G1637" s="142" t="s">
        <v>670</v>
      </c>
      <c r="H1637" s="167">
        <f t="shared" si="1658"/>
        <v>58</v>
      </c>
      <c r="I1637" s="141">
        <v>57</v>
      </c>
      <c r="J1637" s="183">
        <v>16</v>
      </c>
      <c r="K1637" s="183">
        <v>2160</v>
      </c>
      <c r="L1637" s="184">
        <v>37</v>
      </c>
      <c r="M1637" s="185">
        <f t="shared" ref="M1637:M1638" si="1665">IF(J1637=0,0,(K1637)/J1637)</f>
        <v>135</v>
      </c>
      <c r="N1637" s="256">
        <f t="shared" ref="N1637:N1638" si="1666">IF(J1637=0,0,(K1637-L1637)/J1637)</f>
        <v>132.6875</v>
      </c>
      <c r="O1637" s="183">
        <v>62</v>
      </c>
      <c r="P1637" s="167">
        <f t="shared" ref="P1637:R1637" si="1667">P1636</f>
        <v>29</v>
      </c>
      <c r="Q1637" s="167">
        <f t="shared" si="1667"/>
        <v>3</v>
      </c>
      <c r="R1637" s="167">
        <f t="shared" si="1667"/>
        <v>61140</v>
      </c>
      <c r="S1637" s="142" t="s">
        <v>771</v>
      </c>
    </row>
    <row r="1638" spans="1:19" ht="15.75">
      <c r="A1638" s="280">
        <f t="shared" si="1657"/>
        <v>43115</v>
      </c>
      <c r="B1638" s="167">
        <f t="shared" si="1653"/>
        <v>9</v>
      </c>
      <c r="C1638" s="142" t="s">
        <v>36</v>
      </c>
      <c r="D1638" s="142" t="s">
        <v>816</v>
      </c>
      <c r="E1638" s="142" t="s">
        <v>817</v>
      </c>
      <c r="F1638" s="170">
        <v>101</v>
      </c>
      <c r="G1638" s="142" t="s">
        <v>670</v>
      </c>
      <c r="H1638" s="167">
        <f t="shared" si="1658"/>
        <v>58</v>
      </c>
      <c r="I1638" s="141">
        <v>57</v>
      </c>
      <c r="J1638" s="183">
        <v>16</v>
      </c>
      <c r="K1638" s="183">
        <v>2160</v>
      </c>
      <c r="L1638" s="184">
        <v>138</v>
      </c>
      <c r="M1638" s="185">
        <f t="shared" si="1665"/>
        <v>135</v>
      </c>
      <c r="N1638" s="256">
        <f t="shared" si="1666"/>
        <v>126.375</v>
      </c>
      <c r="O1638" s="183">
        <v>323</v>
      </c>
      <c r="P1638" s="167">
        <f t="shared" ref="P1638:R1638" si="1668">P1637</f>
        <v>29</v>
      </c>
      <c r="Q1638" s="167">
        <f t="shared" si="1668"/>
        <v>3</v>
      </c>
      <c r="R1638" s="167">
        <f t="shared" si="1668"/>
        <v>61140</v>
      </c>
      <c r="S1638" s="185">
        <f>AVERAGE(I1630:I1658)</f>
        <v>22.137931034482758</v>
      </c>
    </row>
    <row r="1639" spans="1:19" ht="15.75">
      <c r="A1639" s="280">
        <f t="shared" si="1657"/>
        <v>43115</v>
      </c>
      <c r="B1639" s="167">
        <f t="shared" si="1653"/>
        <v>10</v>
      </c>
      <c r="C1639" s="257" t="s">
        <v>629</v>
      </c>
      <c r="D1639" s="257" t="s">
        <v>629</v>
      </c>
      <c r="E1639" s="257" t="s">
        <v>959</v>
      </c>
      <c r="F1639" s="170">
        <v>100</v>
      </c>
      <c r="G1639" s="142" t="s">
        <v>670</v>
      </c>
      <c r="H1639" s="167">
        <f t="shared" si="1658"/>
        <v>58</v>
      </c>
      <c r="I1639" s="141">
        <v>21</v>
      </c>
      <c r="J1639" s="183">
        <v>16</v>
      </c>
      <c r="K1639" s="183">
        <v>2160</v>
      </c>
      <c r="L1639" s="184">
        <v>0</v>
      </c>
      <c r="M1639" s="185">
        <f>IF(J1639=0,0,(K1639)/J1639)</f>
        <v>135</v>
      </c>
      <c r="N1639" s="256">
        <f>IF(J1639=0,0,(K1639-L1639)/J1639)</f>
        <v>135</v>
      </c>
      <c r="O1639" s="183">
        <v>0</v>
      </c>
      <c r="P1639" s="167">
        <f t="shared" ref="P1639:R1639" si="1669">P1638</f>
        <v>29</v>
      </c>
      <c r="Q1639" s="167">
        <f t="shared" si="1669"/>
        <v>3</v>
      </c>
      <c r="R1639" s="167">
        <f t="shared" si="1669"/>
        <v>61140</v>
      </c>
      <c r="S1639" s="142"/>
    </row>
    <row r="1640" spans="1:19" ht="15.75">
      <c r="A1640" s="280">
        <f t="shared" si="1657"/>
        <v>43115</v>
      </c>
      <c r="B1640" s="167">
        <f t="shared" si="1653"/>
        <v>11</v>
      </c>
      <c r="C1640" s="142" t="s">
        <v>924</v>
      </c>
      <c r="D1640" s="142" t="s">
        <v>924</v>
      </c>
      <c r="E1640" s="142" t="s">
        <v>545</v>
      </c>
      <c r="F1640" s="168">
        <v>97</v>
      </c>
      <c r="G1640" s="142" t="s">
        <v>670</v>
      </c>
      <c r="H1640" s="167">
        <f t="shared" si="1658"/>
        <v>58</v>
      </c>
      <c r="I1640" s="141">
        <v>21</v>
      </c>
      <c r="J1640" s="183">
        <v>16</v>
      </c>
      <c r="K1640" s="183">
        <v>2160</v>
      </c>
      <c r="L1640" s="184">
        <v>24</v>
      </c>
      <c r="M1640" s="185">
        <f>IF(J1640=0,0,(K1640)/J1640)</f>
        <v>135</v>
      </c>
      <c r="N1640" s="256">
        <f>IF(J1640=0,0,(K1640-L1640)/J1640)</f>
        <v>133.5</v>
      </c>
      <c r="O1640" s="183">
        <v>460</v>
      </c>
      <c r="P1640" s="167">
        <f t="shared" ref="P1640:R1640" si="1670">P1639</f>
        <v>29</v>
      </c>
      <c r="Q1640" s="167">
        <f t="shared" si="1670"/>
        <v>3</v>
      </c>
      <c r="R1640" s="167">
        <f t="shared" si="1670"/>
        <v>61140</v>
      </c>
      <c r="S1640" s="142"/>
    </row>
    <row r="1641" spans="1:19" ht="15.75">
      <c r="A1641" s="280">
        <f t="shared" si="1657"/>
        <v>43115</v>
      </c>
      <c r="B1641" s="167">
        <f t="shared" si="1653"/>
        <v>12</v>
      </c>
      <c r="C1641" s="438" t="s">
        <v>1007</v>
      </c>
      <c r="D1641" s="438" t="s">
        <v>1007</v>
      </c>
      <c r="E1641" s="440"/>
      <c r="F1641" s="168">
        <v>97</v>
      </c>
      <c r="G1641" s="401" t="s">
        <v>535</v>
      </c>
      <c r="H1641" s="167">
        <f t="shared" si="1658"/>
        <v>58</v>
      </c>
      <c r="I1641" s="141">
        <v>1</v>
      </c>
      <c r="J1641" s="183">
        <v>16</v>
      </c>
      <c r="K1641" s="183">
        <v>2160</v>
      </c>
      <c r="L1641" s="184">
        <v>31</v>
      </c>
      <c r="M1641" s="185">
        <f t="shared" ref="M1641" si="1671">IF(J1641=0,0,(K1641)/J1641)</f>
        <v>135</v>
      </c>
      <c r="N1641" s="256">
        <f>IF(J1641=0,0,(K1641-L1641)/J1641)</f>
        <v>133.0625</v>
      </c>
      <c r="O1641" s="183">
        <v>346</v>
      </c>
      <c r="P1641" s="167">
        <f t="shared" ref="P1641:R1641" si="1672">P1640</f>
        <v>29</v>
      </c>
      <c r="Q1641" s="167">
        <f t="shared" si="1672"/>
        <v>3</v>
      </c>
      <c r="R1641" s="167">
        <f t="shared" si="1672"/>
        <v>61140</v>
      </c>
      <c r="S1641" s="142"/>
    </row>
    <row r="1642" spans="1:19" ht="15.75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8"/>
        <v>58</v>
      </c>
      <c r="I1642" s="141">
        <v>33</v>
      </c>
      <c r="J1642" s="183">
        <v>16</v>
      </c>
      <c r="K1642" s="183">
        <v>2160</v>
      </c>
      <c r="L1642" s="184">
        <v>77</v>
      </c>
      <c r="M1642" s="185">
        <f t="shared" ref="M1642:M1643" si="1673">IF(J1642=0,0,(K1642)/J1642)</f>
        <v>135</v>
      </c>
      <c r="N1642" s="256">
        <f t="shared" ref="N1642:N1643" si="1674">IF(J1642=0,0,(K1642-L1642)/J1642)</f>
        <v>130.1875</v>
      </c>
      <c r="O1642" s="183">
        <v>52</v>
      </c>
      <c r="P1642" s="167">
        <f t="shared" ref="P1642:R1642" si="1675">P1641</f>
        <v>29</v>
      </c>
      <c r="Q1642" s="167">
        <f t="shared" si="1675"/>
        <v>3</v>
      </c>
      <c r="R1642" s="167">
        <f t="shared" si="1675"/>
        <v>61140</v>
      </c>
      <c r="S1642" s="142"/>
    </row>
    <row r="1643" spans="1:19" ht="15.75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8"/>
        <v>58</v>
      </c>
      <c r="I1643" s="265">
        <v>7</v>
      </c>
      <c r="J1643" s="183">
        <v>16</v>
      </c>
      <c r="K1643" s="183">
        <v>2160</v>
      </c>
      <c r="L1643" s="184">
        <v>90</v>
      </c>
      <c r="M1643" s="268">
        <f t="shared" si="1673"/>
        <v>135</v>
      </c>
      <c r="N1643" s="269">
        <f t="shared" si="1674"/>
        <v>129.375</v>
      </c>
      <c r="O1643" s="183">
        <v>77</v>
      </c>
      <c r="P1643" s="167">
        <f t="shared" ref="P1643:R1643" si="1676">P1642</f>
        <v>29</v>
      </c>
      <c r="Q1643" s="167">
        <f t="shared" si="1676"/>
        <v>3</v>
      </c>
      <c r="R1643" s="167">
        <f t="shared" si="1676"/>
        <v>61140</v>
      </c>
      <c r="S1643" s="142"/>
    </row>
    <row r="1644" spans="1:19" ht="15.75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8"/>
        <v>58</v>
      </c>
      <c r="I1644" s="265">
        <v>7</v>
      </c>
      <c r="J1644" s="183">
        <v>16</v>
      </c>
      <c r="K1644" s="183">
        <v>2160</v>
      </c>
      <c r="L1644" s="184">
        <v>50</v>
      </c>
      <c r="M1644" s="268">
        <f>IF(J1644=0,0,(K1644)/J1644)</f>
        <v>135</v>
      </c>
      <c r="N1644" s="269">
        <f>IF(J1644=0,0,(K1644-L1644)/J1644)</f>
        <v>131.875</v>
      </c>
      <c r="O1644" s="183">
        <v>206</v>
      </c>
      <c r="P1644" s="167">
        <f t="shared" ref="P1644:R1644" si="1677">P1643</f>
        <v>29</v>
      </c>
      <c r="Q1644" s="167">
        <f t="shared" si="1677"/>
        <v>3</v>
      </c>
      <c r="R1644" s="167">
        <f t="shared" si="1677"/>
        <v>61140</v>
      </c>
      <c r="S1644" s="142"/>
    </row>
    <row r="1645" spans="1:19" ht="15.75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8"/>
        <v>58</v>
      </c>
      <c r="I1645" s="141">
        <v>52</v>
      </c>
      <c r="J1645" s="183">
        <v>16</v>
      </c>
      <c r="K1645" s="183">
        <v>2160</v>
      </c>
      <c r="L1645" s="184">
        <v>25</v>
      </c>
      <c r="M1645" s="185">
        <f t="shared" ref="M1645:M1651" si="1678">IF(J1645=0,0,(K1645)/J1645)</f>
        <v>135</v>
      </c>
      <c r="N1645" s="256">
        <f t="shared" ref="N1645:N1650" si="1679">IF(J1645=0,0,(K1645-L1645)/J1645)</f>
        <v>133.4375</v>
      </c>
      <c r="O1645" s="183">
        <v>137</v>
      </c>
      <c r="P1645" s="167">
        <f t="shared" ref="P1645:R1645" si="1680">P1644</f>
        <v>29</v>
      </c>
      <c r="Q1645" s="167">
        <f t="shared" si="1680"/>
        <v>3</v>
      </c>
      <c r="R1645" s="167">
        <f t="shared" si="1680"/>
        <v>61140</v>
      </c>
      <c r="S1645" s="142"/>
    </row>
    <row r="1646" spans="1:19" ht="15.75">
      <c r="A1646" s="280">
        <f t="shared" si="1657"/>
        <v>43115</v>
      </c>
      <c r="B1646" s="167">
        <f t="shared" si="1653"/>
        <v>17</v>
      </c>
      <c r="C1646" s="401" t="s">
        <v>1001</v>
      </c>
      <c r="D1646" s="142" t="s">
        <v>1001</v>
      </c>
      <c r="E1646" s="142"/>
      <c r="F1646" s="168">
        <v>93</v>
      </c>
      <c r="G1646" s="142" t="s">
        <v>670</v>
      </c>
      <c r="H1646" s="167">
        <f t="shared" si="1658"/>
        <v>58</v>
      </c>
      <c r="I1646" s="141">
        <v>2</v>
      </c>
      <c r="J1646" s="183">
        <v>16</v>
      </c>
      <c r="K1646" s="183">
        <v>2160</v>
      </c>
      <c r="L1646" s="184">
        <v>18</v>
      </c>
      <c r="M1646" s="185">
        <f t="shared" si="1678"/>
        <v>135</v>
      </c>
      <c r="N1646" s="256">
        <f t="shared" si="1679"/>
        <v>133.875</v>
      </c>
      <c r="O1646" s="183">
        <v>348</v>
      </c>
      <c r="P1646" s="167">
        <f t="shared" ref="P1646:R1646" si="1681">P1645</f>
        <v>29</v>
      </c>
      <c r="Q1646" s="167">
        <f t="shared" si="1681"/>
        <v>3</v>
      </c>
      <c r="R1646" s="167">
        <f t="shared" si="1681"/>
        <v>61140</v>
      </c>
      <c r="S1646" s="142"/>
    </row>
    <row r="1647" spans="1:19" ht="15.75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8"/>
        <v>58</v>
      </c>
      <c r="I1647" s="265">
        <v>40</v>
      </c>
      <c r="J1647" s="183">
        <v>16</v>
      </c>
      <c r="K1647" s="183">
        <v>2160</v>
      </c>
      <c r="L1647" s="184">
        <v>22</v>
      </c>
      <c r="M1647" s="268">
        <f t="shared" si="1678"/>
        <v>135</v>
      </c>
      <c r="N1647" s="269">
        <f t="shared" si="1679"/>
        <v>133.625</v>
      </c>
      <c r="O1647" s="183">
        <v>278</v>
      </c>
      <c r="P1647" s="167">
        <f t="shared" ref="P1647:R1647" si="1682">P1646</f>
        <v>29</v>
      </c>
      <c r="Q1647" s="167">
        <f t="shared" si="1682"/>
        <v>3</v>
      </c>
      <c r="R1647" s="167">
        <f t="shared" si="1682"/>
        <v>61140</v>
      </c>
      <c r="S1647" s="142"/>
    </row>
    <row r="1648" spans="1:19" ht="15.75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8"/>
        <v>58</v>
      </c>
      <c r="I1648" s="265">
        <v>30</v>
      </c>
      <c r="J1648" s="183">
        <v>16</v>
      </c>
      <c r="K1648" s="183">
        <v>2160</v>
      </c>
      <c r="L1648" s="184">
        <v>30</v>
      </c>
      <c r="M1648" s="268">
        <f t="shared" si="1678"/>
        <v>135</v>
      </c>
      <c r="N1648" s="269">
        <f t="shared" si="1679"/>
        <v>133.125</v>
      </c>
      <c r="O1648" s="183">
        <v>389</v>
      </c>
      <c r="P1648" s="167">
        <f t="shared" ref="P1648:R1648" si="1683">P1647</f>
        <v>29</v>
      </c>
      <c r="Q1648" s="167">
        <f t="shared" si="1683"/>
        <v>3</v>
      </c>
      <c r="R1648" s="167">
        <f t="shared" si="1683"/>
        <v>61140</v>
      </c>
      <c r="S1648" s="142"/>
    </row>
    <row r="1649" spans="1:20" ht="15.75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8"/>
        <v>58</v>
      </c>
      <c r="I1649" s="265">
        <v>8</v>
      </c>
      <c r="J1649" s="183">
        <v>16</v>
      </c>
      <c r="K1649" s="183">
        <v>2160</v>
      </c>
      <c r="L1649" s="184">
        <v>54</v>
      </c>
      <c r="M1649" s="268">
        <f t="shared" si="1678"/>
        <v>135</v>
      </c>
      <c r="N1649" s="269">
        <f t="shared" si="1679"/>
        <v>131.625</v>
      </c>
      <c r="O1649" s="183">
        <v>337</v>
      </c>
      <c r="P1649" s="167">
        <f t="shared" ref="P1649:R1649" si="1684">P1648</f>
        <v>29</v>
      </c>
      <c r="Q1649" s="167">
        <f t="shared" si="1684"/>
        <v>3</v>
      </c>
      <c r="R1649" s="167">
        <f t="shared" si="1684"/>
        <v>61140</v>
      </c>
      <c r="S1649" s="142"/>
    </row>
    <row r="1650" spans="1:20" ht="15.75">
      <c r="A1650" s="280">
        <f t="shared" si="1657"/>
        <v>43115</v>
      </c>
      <c r="B1650" s="167">
        <f t="shared" si="1653"/>
        <v>21</v>
      </c>
      <c r="C1650" s="361" t="s">
        <v>976</v>
      </c>
      <c r="D1650" s="257"/>
      <c r="E1650" s="257" t="s">
        <v>545</v>
      </c>
      <c r="F1650" s="362">
        <v>85</v>
      </c>
      <c r="G1650" s="142" t="s">
        <v>343</v>
      </c>
      <c r="H1650" s="167">
        <f t="shared" si="1658"/>
        <v>58</v>
      </c>
      <c r="I1650" s="265">
        <v>19</v>
      </c>
      <c r="J1650" s="183">
        <v>15</v>
      </c>
      <c r="K1650" s="183">
        <v>2025</v>
      </c>
      <c r="L1650" s="184">
        <v>74</v>
      </c>
      <c r="M1650" s="268">
        <f t="shared" si="1678"/>
        <v>135</v>
      </c>
      <c r="N1650" s="269">
        <f t="shared" si="1679"/>
        <v>130.06666666666666</v>
      </c>
      <c r="O1650" s="183">
        <v>0</v>
      </c>
      <c r="P1650" s="167">
        <f t="shared" ref="P1650:R1650" si="1685">P1649</f>
        <v>29</v>
      </c>
      <c r="Q1650" s="167">
        <f t="shared" si="1685"/>
        <v>3</v>
      </c>
      <c r="R1650" s="167">
        <f t="shared" si="1685"/>
        <v>61140</v>
      </c>
      <c r="S1650" s="142"/>
    </row>
    <row r="1651" spans="1:20" ht="15.75">
      <c r="A1651" s="280">
        <f t="shared" si="1657"/>
        <v>43115</v>
      </c>
      <c r="B1651" s="167">
        <f t="shared" si="1653"/>
        <v>22</v>
      </c>
      <c r="C1651" s="442" t="s">
        <v>1008</v>
      </c>
      <c r="D1651" s="155" t="s">
        <v>1008</v>
      </c>
      <c r="E1651" s="154"/>
      <c r="F1651" s="168">
        <v>85</v>
      </c>
      <c r="G1651" s="401" t="s">
        <v>535</v>
      </c>
      <c r="H1651" s="167">
        <f t="shared" si="1658"/>
        <v>58</v>
      </c>
      <c r="I1651" s="141">
        <v>1</v>
      </c>
      <c r="J1651" s="183">
        <v>13</v>
      </c>
      <c r="K1651" s="183">
        <v>1740</v>
      </c>
      <c r="L1651" s="184">
        <v>0</v>
      </c>
      <c r="M1651" s="185">
        <f t="shared" si="1678"/>
        <v>133.84615384615384</v>
      </c>
      <c r="N1651" s="256">
        <f>IF(J1651=0,0,(K1651-L1651)/J1651)</f>
        <v>133.84615384615384</v>
      </c>
      <c r="O1651" s="183">
        <v>0</v>
      </c>
      <c r="P1651" s="167">
        <f t="shared" ref="P1651:R1651" si="1686">P1650</f>
        <v>29</v>
      </c>
      <c r="Q1651" s="167">
        <f t="shared" si="1686"/>
        <v>3</v>
      </c>
      <c r="R1651" s="167">
        <f t="shared" si="1686"/>
        <v>61140</v>
      </c>
      <c r="S1651" s="142"/>
    </row>
    <row r="1652" spans="1:20" ht="15.75">
      <c r="A1652" s="280">
        <f t="shared" si="1657"/>
        <v>43115</v>
      </c>
      <c r="B1652" s="167">
        <f t="shared" si="1653"/>
        <v>23</v>
      </c>
      <c r="C1652" s="257" t="s">
        <v>992</v>
      </c>
      <c r="D1652" s="257"/>
      <c r="E1652" s="257"/>
      <c r="F1652" s="362">
        <v>79</v>
      </c>
      <c r="G1652" s="142" t="s">
        <v>670</v>
      </c>
      <c r="H1652" s="167">
        <f t="shared" si="1658"/>
        <v>58</v>
      </c>
      <c r="I1652" s="265">
        <v>6</v>
      </c>
      <c r="J1652" s="183">
        <v>9</v>
      </c>
      <c r="K1652" s="183">
        <v>1215</v>
      </c>
      <c r="L1652" s="184">
        <v>64</v>
      </c>
      <c r="M1652" s="268">
        <f>IF(J1652=0,0,(K1652)/J1652)</f>
        <v>135</v>
      </c>
      <c r="N1652" s="269">
        <f>IF(J1652=0,0,(K1652-L1652)/J1652)</f>
        <v>127.88888888888889</v>
      </c>
      <c r="O1652" s="183">
        <v>0</v>
      </c>
      <c r="P1652" s="167">
        <f t="shared" ref="P1652:R1652" si="1687">P1651</f>
        <v>29</v>
      </c>
      <c r="Q1652" s="167">
        <f t="shared" si="1687"/>
        <v>3</v>
      </c>
      <c r="R1652" s="167">
        <f t="shared" si="1687"/>
        <v>61140</v>
      </c>
      <c r="S1652" s="142"/>
    </row>
    <row r="1653" spans="1:20" ht="15.75">
      <c r="A1653" s="280">
        <f t="shared" si="1657"/>
        <v>43115</v>
      </c>
      <c r="B1653" s="167">
        <f t="shared" si="1653"/>
        <v>24</v>
      </c>
      <c r="C1653" s="401" t="s">
        <v>963</v>
      </c>
      <c r="D1653" s="142"/>
      <c r="E1653" s="142"/>
      <c r="F1653" s="362">
        <v>79</v>
      </c>
      <c r="G1653" s="142" t="s">
        <v>670</v>
      </c>
      <c r="H1653" s="167">
        <f t="shared" si="1658"/>
        <v>58</v>
      </c>
      <c r="I1653" s="265">
        <v>13</v>
      </c>
      <c r="J1653" s="183">
        <v>16</v>
      </c>
      <c r="K1653" s="183">
        <v>2160</v>
      </c>
      <c r="L1653" s="184">
        <v>15</v>
      </c>
      <c r="M1653" s="268">
        <f t="shared" ref="M1653:M1656" si="1688">IF(J1653=0,0,(K1653)/J1653)</f>
        <v>135</v>
      </c>
      <c r="N1653" s="269">
        <f t="shared" ref="N1653:N1658" si="1689">IF(J1653=0,0,(K1653-L1653)/J1653)</f>
        <v>134.0625</v>
      </c>
      <c r="O1653" s="183">
        <v>147</v>
      </c>
      <c r="P1653" s="167">
        <f t="shared" ref="P1653:R1653" si="1690">P1652</f>
        <v>29</v>
      </c>
      <c r="Q1653" s="167">
        <f t="shared" si="1690"/>
        <v>3</v>
      </c>
      <c r="R1653" s="167">
        <f t="shared" si="1690"/>
        <v>61140</v>
      </c>
      <c r="S1653" s="142"/>
    </row>
    <row r="1654" spans="1:20" ht="15.75">
      <c r="A1654" s="280">
        <f t="shared" si="1657"/>
        <v>43115</v>
      </c>
      <c r="B1654" s="167">
        <f t="shared" si="1653"/>
        <v>25</v>
      </c>
      <c r="C1654" s="401" t="s">
        <v>1002</v>
      </c>
      <c r="D1654" s="142" t="s">
        <v>1002</v>
      </c>
      <c r="E1654" s="142"/>
      <c r="F1654" s="168">
        <v>75</v>
      </c>
      <c r="G1654" s="401" t="s">
        <v>535</v>
      </c>
      <c r="H1654" s="167">
        <f t="shared" si="1658"/>
        <v>58</v>
      </c>
      <c r="I1654" s="141">
        <v>2</v>
      </c>
      <c r="J1654" s="183">
        <v>16</v>
      </c>
      <c r="K1654" s="183">
        <v>2160</v>
      </c>
      <c r="L1654" s="184">
        <v>0</v>
      </c>
      <c r="M1654" s="185">
        <f t="shared" si="1688"/>
        <v>135</v>
      </c>
      <c r="N1654" s="256">
        <f t="shared" si="1689"/>
        <v>135</v>
      </c>
      <c r="O1654" s="183">
        <v>164</v>
      </c>
      <c r="P1654" s="167">
        <f t="shared" ref="P1654:R1654" si="1691">P1653</f>
        <v>29</v>
      </c>
      <c r="Q1654" s="167">
        <f t="shared" si="1691"/>
        <v>3</v>
      </c>
      <c r="R1654" s="167">
        <f t="shared" si="1691"/>
        <v>61140</v>
      </c>
      <c r="S1654" s="142"/>
    </row>
    <row r="1655" spans="1:20" ht="15.75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8"/>
        <v>58</v>
      </c>
      <c r="I1655" s="265">
        <v>55</v>
      </c>
      <c r="J1655" s="183">
        <v>16</v>
      </c>
      <c r="K1655" s="183">
        <v>2160</v>
      </c>
      <c r="L1655" s="184">
        <v>47</v>
      </c>
      <c r="M1655" s="268">
        <f t="shared" si="1688"/>
        <v>135</v>
      </c>
      <c r="N1655" s="269">
        <f t="shared" si="1689"/>
        <v>132.0625</v>
      </c>
      <c r="O1655" s="266">
        <v>131</v>
      </c>
      <c r="P1655" s="167">
        <f t="shared" ref="P1655:R1655" si="1692">P1654</f>
        <v>29</v>
      </c>
      <c r="Q1655" s="167">
        <f t="shared" si="1692"/>
        <v>3</v>
      </c>
      <c r="R1655" s="167">
        <f t="shared" si="1692"/>
        <v>61140</v>
      </c>
      <c r="S1655" s="142"/>
    </row>
    <row r="1656" spans="1:20" ht="15.75">
      <c r="A1656" s="280">
        <f t="shared" si="1657"/>
        <v>43115</v>
      </c>
      <c r="B1656" s="167">
        <f t="shared" si="1653"/>
        <v>27</v>
      </c>
      <c r="C1656" s="401" t="s">
        <v>1003</v>
      </c>
      <c r="D1656" s="142" t="s">
        <v>1003</v>
      </c>
      <c r="E1656" s="142"/>
      <c r="F1656" s="168">
        <v>71</v>
      </c>
      <c r="G1656" s="142" t="s">
        <v>343</v>
      </c>
      <c r="H1656" s="167">
        <f t="shared" si="1658"/>
        <v>58</v>
      </c>
      <c r="I1656" s="141">
        <v>2</v>
      </c>
      <c r="J1656" s="183">
        <v>16</v>
      </c>
      <c r="K1656" s="183">
        <v>2160</v>
      </c>
      <c r="L1656" s="184">
        <v>50</v>
      </c>
      <c r="M1656" s="185">
        <f t="shared" si="1688"/>
        <v>135</v>
      </c>
      <c r="N1656" s="256">
        <f t="shared" si="1689"/>
        <v>131.875</v>
      </c>
      <c r="O1656" s="183">
        <v>101</v>
      </c>
      <c r="P1656" s="167">
        <f t="shared" ref="P1656:R1656" si="1693">P1655</f>
        <v>29</v>
      </c>
      <c r="Q1656" s="167">
        <f t="shared" si="1693"/>
        <v>3</v>
      </c>
      <c r="R1656" s="167">
        <f t="shared" si="1693"/>
        <v>61140</v>
      </c>
      <c r="S1656" s="142"/>
    </row>
    <row r="1657" spans="1:20" ht="15.75">
      <c r="A1657" s="280">
        <f t="shared" si="1657"/>
        <v>43115</v>
      </c>
      <c r="B1657" s="167">
        <f t="shared" si="1653"/>
        <v>28</v>
      </c>
      <c r="C1657" s="401" t="s">
        <v>881</v>
      </c>
      <c r="D1657" s="142" t="s">
        <v>881</v>
      </c>
      <c r="E1657" s="142" t="s">
        <v>545</v>
      </c>
      <c r="F1657" s="262">
        <v>65</v>
      </c>
      <c r="G1657" s="142" t="s">
        <v>343</v>
      </c>
      <c r="H1657" s="167">
        <f t="shared" si="1658"/>
        <v>58</v>
      </c>
      <c r="I1657" s="141">
        <v>25</v>
      </c>
      <c r="J1657" s="183">
        <v>16</v>
      </c>
      <c r="K1657" s="183">
        <v>2160</v>
      </c>
      <c r="L1657" s="184">
        <v>41</v>
      </c>
      <c r="M1657" s="185">
        <f>IF(J1657=0,0,(K1657)/J1657)</f>
        <v>135</v>
      </c>
      <c r="N1657" s="256">
        <f t="shared" si="1689"/>
        <v>132.4375</v>
      </c>
      <c r="O1657" s="183">
        <v>80</v>
      </c>
      <c r="P1657" s="167">
        <f t="shared" ref="P1657:R1657" si="1694">P1656</f>
        <v>29</v>
      </c>
      <c r="Q1657" s="167">
        <f t="shared" si="1694"/>
        <v>3</v>
      </c>
      <c r="R1657" s="167">
        <f t="shared" si="1694"/>
        <v>61140</v>
      </c>
      <c r="S1657" s="142"/>
    </row>
    <row r="1658" spans="1:20" ht="15.75">
      <c r="A1658" s="280">
        <f t="shared" si="1657"/>
        <v>43115</v>
      </c>
      <c r="B1658" s="167">
        <f t="shared" si="1653"/>
        <v>29</v>
      </c>
      <c r="C1658" s="142" t="s">
        <v>932</v>
      </c>
      <c r="D1658" s="142" t="s">
        <v>930</v>
      </c>
      <c r="E1658" s="142" t="s">
        <v>545</v>
      </c>
      <c r="F1658" s="362">
        <v>63</v>
      </c>
      <c r="G1658" s="299" t="s">
        <v>343</v>
      </c>
      <c r="H1658" s="167">
        <f t="shared" si="1658"/>
        <v>58</v>
      </c>
      <c r="I1658" s="265">
        <v>24</v>
      </c>
      <c r="J1658" s="183">
        <v>16</v>
      </c>
      <c r="K1658" s="183">
        <v>2160</v>
      </c>
      <c r="L1658" s="267">
        <v>20</v>
      </c>
      <c r="M1658" s="268">
        <f t="shared" ref="M1658:M1660" si="1695">IF(J1658=0,0,(K1658)/J1658)</f>
        <v>135</v>
      </c>
      <c r="N1658" s="269">
        <f t="shared" si="1689"/>
        <v>133.75</v>
      </c>
      <c r="O1658" s="266">
        <v>67</v>
      </c>
      <c r="P1658" s="167">
        <f t="shared" ref="P1658:R1658" si="1696">P1657</f>
        <v>29</v>
      </c>
      <c r="Q1658" s="167">
        <f t="shared" si="1696"/>
        <v>3</v>
      </c>
      <c r="R1658" s="167">
        <f t="shared" si="1696"/>
        <v>61140</v>
      </c>
      <c r="S1658" s="142"/>
    </row>
    <row r="1659" spans="1:20" ht="15.75">
      <c r="A1659" s="284">
        <f>A1658+7</f>
        <v>43122</v>
      </c>
      <c r="B1659" s="285">
        <v>1</v>
      </c>
      <c r="C1659" s="28" t="s">
        <v>969</v>
      </c>
      <c r="D1659" s="66" t="s">
        <v>965</v>
      </c>
      <c r="E1659" s="66"/>
      <c r="F1659" s="277">
        <v>170</v>
      </c>
      <c r="G1659" s="66" t="s">
        <v>670</v>
      </c>
      <c r="H1659" s="285">
        <f>H1658+1</f>
        <v>59</v>
      </c>
      <c r="I1659" s="65">
        <v>11</v>
      </c>
      <c r="J1659" s="192">
        <v>16</v>
      </c>
      <c r="K1659" s="192">
        <v>2160</v>
      </c>
      <c r="L1659" s="193">
        <v>49</v>
      </c>
      <c r="M1659" s="194">
        <f t="shared" si="1695"/>
        <v>135</v>
      </c>
      <c r="N1659" s="242">
        <f>IF(J1659=0,0,(K1659-L1659)/J1659)</f>
        <v>131.9375</v>
      </c>
      <c r="O1659" s="192">
        <v>1752</v>
      </c>
      <c r="P1659" s="285">
        <f>COUNTA(C1659:C1688)</f>
        <v>30</v>
      </c>
      <c r="Q1659" s="285">
        <v>4</v>
      </c>
      <c r="R1659" s="285">
        <f>SUM(K1659:K1688)</f>
        <v>64663</v>
      </c>
      <c r="S1659" s="410">
        <f>SUM(L1659:L1688)</f>
        <v>1089</v>
      </c>
      <c r="T1659" s="232"/>
    </row>
    <row r="1660" spans="1:20" ht="15.75">
      <c r="A1660" s="284">
        <f>A1659</f>
        <v>43122</v>
      </c>
      <c r="B1660" s="285">
        <f>B1659+1</f>
        <v>2</v>
      </c>
      <c r="C1660" s="443" t="s">
        <v>1009</v>
      </c>
      <c r="D1660" s="443" t="s">
        <v>1009</v>
      </c>
      <c r="E1660" s="444"/>
      <c r="F1660" s="277">
        <v>134</v>
      </c>
      <c r="G1660" s="28" t="s">
        <v>535</v>
      </c>
      <c r="H1660" s="285">
        <f>H1659</f>
        <v>59</v>
      </c>
      <c r="I1660" s="65">
        <v>1</v>
      </c>
      <c r="J1660" s="192">
        <v>16</v>
      </c>
      <c r="K1660" s="192">
        <v>2160</v>
      </c>
      <c r="L1660" s="193">
        <v>0</v>
      </c>
      <c r="M1660" s="194">
        <f t="shared" si="1695"/>
        <v>135</v>
      </c>
      <c r="N1660" s="242">
        <f>IF(J1660=0,0,(K1660-L1660)/J1660)</f>
        <v>135</v>
      </c>
      <c r="O1660" s="192">
        <v>1087</v>
      </c>
      <c r="P1660" s="285">
        <f>P1659</f>
        <v>30</v>
      </c>
      <c r="Q1660" s="285">
        <f>Q1659</f>
        <v>4</v>
      </c>
      <c r="R1660" s="285">
        <f>R1659</f>
        <v>64663</v>
      </c>
      <c r="S1660" s="66" t="s">
        <v>744</v>
      </c>
    </row>
    <row r="1661" spans="1:20" ht="15.75">
      <c r="A1661" s="284">
        <f t="shared" ref="A1661:A1688" si="1697">A1660</f>
        <v>43122</v>
      </c>
      <c r="B1661" s="285">
        <f t="shared" ref="B1661:B1688" si="1698">B1660+1</f>
        <v>3</v>
      </c>
      <c r="C1661" s="125" t="s">
        <v>402</v>
      </c>
      <c r="D1661" s="125" t="s">
        <v>551</v>
      </c>
      <c r="E1661" s="66" t="s">
        <v>545</v>
      </c>
      <c r="F1661" s="173">
        <v>124</v>
      </c>
      <c r="G1661" s="109" t="s">
        <v>670</v>
      </c>
      <c r="H1661" s="285">
        <f t="shared" ref="H1661:H1688" si="1699">H1660</f>
        <v>59</v>
      </c>
      <c r="I1661" s="65">
        <v>48</v>
      </c>
      <c r="J1661" s="192">
        <v>16</v>
      </c>
      <c r="K1661" s="192">
        <v>2160</v>
      </c>
      <c r="L1661" s="193">
        <v>4</v>
      </c>
      <c r="M1661" s="194">
        <f>IF(J1661=0,0,(K1661)/J1661)</f>
        <v>135</v>
      </c>
      <c r="N1661" s="242">
        <f t="shared" ref="N1661" si="1700">IF(J1661=0,0,(K1661-L1661)/J1661)</f>
        <v>134.75</v>
      </c>
      <c r="O1661" s="192">
        <v>179</v>
      </c>
      <c r="P1661" s="285">
        <f t="shared" ref="P1661:P1663" si="1701">P1660</f>
        <v>30</v>
      </c>
      <c r="Q1661" s="285">
        <f t="shared" ref="Q1661:Q1688" si="1702">Q1660</f>
        <v>4</v>
      </c>
      <c r="R1661" s="285">
        <f t="shared" ref="R1661:R1688" si="1703">R1660</f>
        <v>64663</v>
      </c>
      <c r="S1661" s="194">
        <f>AVERAGE(M1659:M1688)</f>
        <v>134.99583333333334</v>
      </c>
      <c r="T1661" s="232"/>
    </row>
    <row r="1662" spans="1:20" ht="15.75">
      <c r="A1662" s="284">
        <f t="shared" si="1697"/>
        <v>43122</v>
      </c>
      <c r="B1662" s="285">
        <f t="shared" si="1698"/>
        <v>4</v>
      </c>
      <c r="C1662" s="125" t="s">
        <v>911</v>
      </c>
      <c r="D1662" s="97"/>
      <c r="E1662" s="97"/>
      <c r="F1662" s="173">
        <v>123</v>
      </c>
      <c r="G1662" s="109" t="s">
        <v>670</v>
      </c>
      <c r="H1662" s="285">
        <f t="shared" si="1699"/>
        <v>59</v>
      </c>
      <c r="I1662" s="65">
        <v>19</v>
      </c>
      <c r="J1662" s="192">
        <v>16</v>
      </c>
      <c r="K1662" s="192">
        <v>2160</v>
      </c>
      <c r="L1662" s="193">
        <v>27</v>
      </c>
      <c r="M1662" s="194">
        <f>IF(J1662=0,0,(K1662)/J1662)</f>
        <v>135</v>
      </c>
      <c r="N1662" s="242">
        <f>IF(J1662=0,0,(K1662-L1662)/J1662)</f>
        <v>133.3125</v>
      </c>
      <c r="O1662" s="192">
        <v>305</v>
      </c>
      <c r="P1662" s="285">
        <f t="shared" si="1701"/>
        <v>30</v>
      </c>
      <c r="Q1662" s="285">
        <f t="shared" si="1702"/>
        <v>4</v>
      </c>
      <c r="R1662" s="285">
        <f t="shared" si="1703"/>
        <v>64663</v>
      </c>
      <c r="S1662" s="66" t="s">
        <v>760</v>
      </c>
    </row>
    <row r="1663" spans="1:20" ht="15.75">
      <c r="A1663" s="284">
        <f t="shared" si="1697"/>
        <v>43122</v>
      </c>
      <c r="B1663" s="285">
        <f t="shared" si="1698"/>
        <v>5</v>
      </c>
      <c r="C1663" s="125" t="s">
        <v>920</v>
      </c>
      <c r="D1663" s="66" t="s">
        <v>927</v>
      </c>
      <c r="E1663" s="66" t="s">
        <v>545</v>
      </c>
      <c r="F1663" s="101">
        <v>115</v>
      </c>
      <c r="G1663" s="66" t="s">
        <v>670</v>
      </c>
      <c r="H1663" s="285">
        <f t="shared" si="1699"/>
        <v>59</v>
      </c>
      <c r="I1663" s="65">
        <v>31</v>
      </c>
      <c r="J1663" s="192">
        <v>16</v>
      </c>
      <c r="K1663" s="192">
        <v>2160</v>
      </c>
      <c r="L1663" s="193">
        <v>15</v>
      </c>
      <c r="M1663" s="194">
        <f t="shared" ref="M1663:M1664" si="1704">IF(J1663=0,0,(K1663)/J1663)</f>
        <v>135</v>
      </c>
      <c r="N1663" s="242">
        <f>IF(J1663=0,0,(K1663-L1663)/J1663)</f>
        <v>134.0625</v>
      </c>
      <c r="O1663" s="192">
        <v>58</v>
      </c>
      <c r="P1663" s="285">
        <f t="shared" si="1701"/>
        <v>30</v>
      </c>
      <c r="Q1663" s="285">
        <f t="shared" si="1702"/>
        <v>4</v>
      </c>
      <c r="R1663" s="285">
        <f t="shared" si="1703"/>
        <v>64663</v>
      </c>
      <c r="S1663" s="194">
        <f>AVERAGE(F1659:F1688)</f>
        <v>96.4</v>
      </c>
    </row>
    <row r="1664" spans="1:20" ht="15.75">
      <c r="A1664" s="284">
        <f t="shared" si="1697"/>
        <v>43122</v>
      </c>
      <c r="B1664" s="285">
        <f t="shared" si="1698"/>
        <v>6</v>
      </c>
      <c r="C1664" s="125" t="s">
        <v>1006</v>
      </c>
      <c r="D1664" s="66" t="s">
        <v>1006</v>
      </c>
      <c r="E1664" s="66"/>
      <c r="F1664" s="101">
        <v>108</v>
      </c>
      <c r="G1664" s="28" t="s">
        <v>535</v>
      </c>
      <c r="H1664" s="285">
        <f t="shared" si="1699"/>
        <v>59</v>
      </c>
      <c r="I1664" s="65">
        <v>2</v>
      </c>
      <c r="J1664" s="192">
        <v>16</v>
      </c>
      <c r="K1664" s="192">
        <v>2160</v>
      </c>
      <c r="L1664" s="193">
        <v>19</v>
      </c>
      <c r="M1664" s="194">
        <f t="shared" si="1704"/>
        <v>135</v>
      </c>
      <c r="N1664" s="242">
        <f>IF(J1664=0,0,(K1664-L1664)/J1664)</f>
        <v>133.8125</v>
      </c>
      <c r="O1664" s="192">
        <v>620</v>
      </c>
      <c r="P1664" s="285">
        <f t="shared" ref="P1664" si="1705">P1663</f>
        <v>30</v>
      </c>
      <c r="Q1664" s="285">
        <f t="shared" si="1702"/>
        <v>4</v>
      </c>
      <c r="R1664" s="285">
        <f t="shared" si="1703"/>
        <v>64663</v>
      </c>
      <c r="S1664" s="66" t="s">
        <v>791</v>
      </c>
    </row>
    <row r="1665" spans="1:19" ht="15.75">
      <c r="A1665" s="284">
        <f t="shared" si="1697"/>
        <v>43122</v>
      </c>
      <c r="B1665" s="285">
        <f t="shared" si="1698"/>
        <v>7</v>
      </c>
      <c r="C1665" s="445" t="s">
        <v>588</v>
      </c>
      <c r="D1665" s="445" t="s">
        <v>926</v>
      </c>
      <c r="E1665" s="445" t="s">
        <v>545</v>
      </c>
      <c r="F1665" s="101">
        <v>106</v>
      </c>
      <c r="G1665" s="66" t="s">
        <v>670</v>
      </c>
      <c r="H1665" s="285">
        <f t="shared" si="1699"/>
        <v>59</v>
      </c>
      <c r="I1665" s="65">
        <v>29</v>
      </c>
      <c r="J1665" s="192">
        <v>16</v>
      </c>
      <c r="K1665" s="192">
        <v>2160</v>
      </c>
      <c r="L1665" s="193">
        <v>30</v>
      </c>
      <c r="M1665" s="194">
        <f>IF(J1665=0,0,(K1665)/J1665)</f>
        <v>135</v>
      </c>
      <c r="N1665" s="242">
        <f>IF(J1665=0,0,(K1665-L1665)/J1665)</f>
        <v>133.125</v>
      </c>
      <c r="O1665" s="192">
        <v>141</v>
      </c>
      <c r="P1665" s="285">
        <f t="shared" ref="P1665" si="1706">P1664</f>
        <v>30</v>
      </c>
      <c r="Q1665" s="285">
        <f t="shared" si="1702"/>
        <v>4</v>
      </c>
      <c r="R1665" s="285">
        <f t="shared" si="1703"/>
        <v>64663</v>
      </c>
      <c r="S1665" s="194">
        <f>S1661*P1659*16</f>
        <v>64798</v>
      </c>
    </row>
    <row r="1666" spans="1:19" ht="15.75">
      <c r="A1666" s="284">
        <f t="shared" si="1697"/>
        <v>43122</v>
      </c>
      <c r="B1666" s="285">
        <f t="shared" si="1698"/>
        <v>8</v>
      </c>
      <c r="C1666" s="125" t="s">
        <v>613</v>
      </c>
      <c r="D1666" s="66" t="s">
        <v>589</v>
      </c>
      <c r="E1666" s="66" t="s">
        <v>817</v>
      </c>
      <c r="F1666" s="173">
        <v>103</v>
      </c>
      <c r="G1666" s="66" t="s">
        <v>670</v>
      </c>
      <c r="H1666" s="285">
        <f t="shared" si="1699"/>
        <v>59</v>
      </c>
      <c r="I1666" s="65">
        <v>31</v>
      </c>
      <c r="J1666" s="192">
        <v>16</v>
      </c>
      <c r="K1666" s="192">
        <v>2160</v>
      </c>
      <c r="L1666" s="193">
        <v>22</v>
      </c>
      <c r="M1666" s="194">
        <f t="shared" ref="M1666:M1668" si="1707">IF(J1666=0,0,(K1666)/J1666)</f>
        <v>135</v>
      </c>
      <c r="N1666" s="242">
        <f t="shared" ref="N1666:N1668" si="1708">IF(J1666=0,0,(K1666-L1666)/J1666)</f>
        <v>133.625</v>
      </c>
      <c r="O1666" s="192">
        <v>90</v>
      </c>
      <c r="P1666" s="285">
        <f t="shared" ref="P1666" si="1709">P1665</f>
        <v>30</v>
      </c>
      <c r="Q1666" s="285">
        <f t="shared" si="1702"/>
        <v>4</v>
      </c>
      <c r="R1666" s="285">
        <f t="shared" si="1703"/>
        <v>64663</v>
      </c>
      <c r="S1666" s="66" t="s">
        <v>771</v>
      </c>
    </row>
    <row r="1667" spans="1:19" ht="15.75">
      <c r="A1667" s="284">
        <f t="shared" si="1697"/>
        <v>43122</v>
      </c>
      <c r="B1667" s="285">
        <f t="shared" si="1698"/>
        <v>9</v>
      </c>
      <c r="C1667" s="125" t="s">
        <v>597</v>
      </c>
      <c r="D1667" s="66" t="s">
        <v>618</v>
      </c>
      <c r="E1667" s="66" t="s">
        <v>545</v>
      </c>
      <c r="F1667" s="277">
        <v>101</v>
      </c>
      <c r="G1667" s="66" t="s">
        <v>670</v>
      </c>
      <c r="H1667" s="285">
        <f t="shared" si="1699"/>
        <v>59</v>
      </c>
      <c r="I1667" s="65">
        <v>58</v>
      </c>
      <c r="J1667" s="192">
        <v>16</v>
      </c>
      <c r="K1667" s="192">
        <v>2160</v>
      </c>
      <c r="L1667" s="193">
        <v>34</v>
      </c>
      <c r="M1667" s="194">
        <f t="shared" si="1707"/>
        <v>135</v>
      </c>
      <c r="N1667" s="242">
        <f t="shared" si="1708"/>
        <v>132.875</v>
      </c>
      <c r="O1667" s="192">
        <v>46</v>
      </c>
      <c r="P1667" s="285">
        <f t="shared" ref="P1667" si="1710">P1666</f>
        <v>30</v>
      </c>
      <c r="Q1667" s="285">
        <f t="shared" si="1702"/>
        <v>4</v>
      </c>
      <c r="R1667" s="285">
        <f t="shared" si="1703"/>
        <v>64663</v>
      </c>
      <c r="S1667" s="194">
        <f>AVERAGE(I1659:I1688)</f>
        <v>22.766666666666666</v>
      </c>
    </row>
    <row r="1668" spans="1:19" ht="15.75">
      <c r="A1668" s="284">
        <f t="shared" si="1697"/>
        <v>43122</v>
      </c>
      <c r="B1668" s="285">
        <f t="shared" si="1698"/>
        <v>10</v>
      </c>
      <c r="C1668" s="125" t="s">
        <v>36</v>
      </c>
      <c r="D1668" s="66" t="s">
        <v>816</v>
      </c>
      <c r="E1668" s="66" t="s">
        <v>817</v>
      </c>
      <c r="F1668" s="173">
        <v>102</v>
      </c>
      <c r="G1668" s="66" t="s">
        <v>670</v>
      </c>
      <c r="H1668" s="285">
        <f t="shared" si="1699"/>
        <v>59</v>
      </c>
      <c r="I1668" s="65">
        <v>58</v>
      </c>
      <c r="J1668" s="192">
        <v>16</v>
      </c>
      <c r="K1668" s="192">
        <v>2160</v>
      </c>
      <c r="L1668" s="193">
        <v>94</v>
      </c>
      <c r="M1668" s="194">
        <f t="shared" si="1707"/>
        <v>135</v>
      </c>
      <c r="N1668" s="242">
        <f t="shared" si="1708"/>
        <v>129.125</v>
      </c>
      <c r="O1668" s="192">
        <v>165</v>
      </c>
      <c r="P1668" s="285">
        <f t="shared" ref="P1668" si="1711">P1667</f>
        <v>30</v>
      </c>
      <c r="Q1668" s="285">
        <f t="shared" si="1702"/>
        <v>4</v>
      </c>
      <c r="R1668" s="285">
        <f t="shared" si="1703"/>
        <v>64663</v>
      </c>
      <c r="S1668" s="66"/>
    </row>
    <row r="1669" spans="1:19" ht="15.75">
      <c r="A1669" s="284">
        <f t="shared" si="1697"/>
        <v>43122</v>
      </c>
      <c r="B1669" s="285">
        <f t="shared" si="1698"/>
        <v>11</v>
      </c>
      <c r="C1669" s="125" t="s">
        <v>924</v>
      </c>
      <c r="D1669" s="66" t="s">
        <v>924</v>
      </c>
      <c r="E1669" s="66" t="s">
        <v>545</v>
      </c>
      <c r="F1669" s="101">
        <v>98</v>
      </c>
      <c r="G1669" s="66" t="s">
        <v>670</v>
      </c>
      <c r="H1669" s="285">
        <f t="shared" si="1699"/>
        <v>59</v>
      </c>
      <c r="I1669" s="65">
        <v>22</v>
      </c>
      <c r="J1669" s="192">
        <v>16</v>
      </c>
      <c r="K1669" s="192">
        <v>2160</v>
      </c>
      <c r="L1669" s="193">
        <v>4</v>
      </c>
      <c r="M1669" s="194">
        <f>IF(J1669=0,0,(K1669)/J1669)</f>
        <v>135</v>
      </c>
      <c r="N1669" s="242">
        <f>IF(J1669=0,0,(K1669-L1669)/J1669)</f>
        <v>134.75</v>
      </c>
      <c r="O1669" s="192">
        <v>341</v>
      </c>
      <c r="P1669" s="285">
        <f t="shared" ref="P1669" si="1712">P1668</f>
        <v>30</v>
      </c>
      <c r="Q1669" s="285">
        <f t="shared" si="1702"/>
        <v>4</v>
      </c>
      <c r="R1669" s="285">
        <f t="shared" si="1703"/>
        <v>64663</v>
      </c>
      <c r="S1669" s="66"/>
    </row>
    <row r="1670" spans="1:19" ht="15.75">
      <c r="A1670" s="284">
        <f t="shared" si="1697"/>
        <v>43122</v>
      </c>
      <c r="B1670" s="285">
        <f t="shared" si="1698"/>
        <v>12</v>
      </c>
      <c r="C1670" s="125" t="s">
        <v>1007</v>
      </c>
      <c r="D1670" s="66" t="s">
        <v>1007</v>
      </c>
      <c r="E1670" s="66"/>
      <c r="F1670" s="101">
        <v>97</v>
      </c>
      <c r="G1670" s="28" t="s">
        <v>535</v>
      </c>
      <c r="H1670" s="285">
        <f t="shared" si="1699"/>
        <v>59</v>
      </c>
      <c r="I1670" s="65">
        <v>2</v>
      </c>
      <c r="J1670" s="192">
        <v>15</v>
      </c>
      <c r="K1670" s="192">
        <v>2025</v>
      </c>
      <c r="L1670" s="193">
        <v>52</v>
      </c>
      <c r="M1670" s="194">
        <f t="shared" ref="M1670:M1672" si="1713">IF(J1670=0,0,(K1670)/J1670)</f>
        <v>135</v>
      </c>
      <c r="N1670" s="242">
        <f>IF(J1670=0,0,(K1670-L1670)/J1670)</f>
        <v>131.53333333333333</v>
      </c>
      <c r="O1670" s="192">
        <v>213</v>
      </c>
      <c r="P1670" s="285">
        <f t="shared" ref="P1670" si="1714">P1669</f>
        <v>30</v>
      </c>
      <c r="Q1670" s="285">
        <f t="shared" si="1702"/>
        <v>4</v>
      </c>
      <c r="R1670" s="285">
        <f t="shared" si="1703"/>
        <v>64663</v>
      </c>
      <c r="S1670" s="66"/>
    </row>
    <row r="1671" spans="1:19" ht="15.75">
      <c r="A1671" s="284">
        <f t="shared" si="1697"/>
        <v>43122</v>
      </c>
      <c r="B1671" s="285">
        <f t="shared" si="1698"/>
        <v>13</v>
      </c>
      <c r="C1671" s="66" t="s">
        <v>921</v>
      </c>
      <c r="D1671" s="66" t="s">
        <v>925</v>
      </c>
      <c r="E1671" s="66" t="s">
        <v>545</v>
      </c>
      <c r="F1671" s="101">
        <v>98</v>
      </c>
      <c r="G1671" s="66" t="s">
        <v>670</v>
      </c>
      <c r="H1671" s="285">
        <f t="shared" si="1699"/>
        <v>59</v>
      </c>
      <c r="I1671" s="65">
        <v>34</v>
      </c>
      <c r="J1671" s="192">
        <v>16</v>
      </c>
      <c r="K1671" s="192">
        <v>2160</v>
      </c>
      <c r="L1671" s="193">
        <v>111</v>
      </c>
      <c r="M1671" s="194">
        <f t="shared" si="1713"/>
        <v>135</v>
      </c>
      <c r="N1671" s="242">
        <f t="shared" ref="N1671:N1672" si="1715">IF(J1671=0,0,(K1671-L1671)/J1671)</f>
        <v>128.0625</v>
      </c>
      <c r="O1671" s="192">
        <v>67</v>
      </c>
      <c r="P1671" s="285">
        <f t="shared" ref="P1671" si="1716">P1670</f>
        <v>30</v>
      </c>
      <c r="Q1671" s="285">
        <f t="shared" si="1702"/>
        <v>4</v>
      </c>
      <c r="R1671" s="285">
        <f t="shared" si="1703"/>
        <v>64663</v>
      </c>
      <c r="S1671" s="66"/>
    </row>
    <row r="1672" spans="1:19" ht="15.75">
      <c r="A1672" s="284">
        <f t="shared" si="1697"/>
        <v>43122</v>
      </c>
      <c r="B1672" s="285">
        <f t="shared" si="1698"/>
        <v>14</v>
      </c>
      <c r="C1672" s="66" t="s">
        <v>986</v>
      </c>
      <c r="D1672" s="66"/>
      <c r="E1672" s="66"/>
      <c r="F1672" s="173">
        <v>95</v>
      </c>
      <c r="G1672" s="66" t="s">
        <v>343</v>
      </c>
      <c r="H1672" s="285">
        <f t="shared" si="1699"/>
        <v>59</v>
      </c>
      <c r="I1672" s="247">
        <v>8</v>
      </c>
      <c r="J1672" s="192">
        <v>16</v>
      </c>
      <c r="K1672" s="192">
        <v>2160</v>
      </c>
      <c r="L1672" s="193">
        <v>23</v>
      </c>
      <c r="M1672" s="250">
        <f t="shared" si="1713"/>
        <v>135</v>
      </c>
      <c r="N1672" s="251">
        <f t="shared" si="1715"/>
        <v>133.5625</v>
      </c>
      <c r="O1672" s="192">
        <v>114</v>
      </c>
      <c r="P1672" s="285">
        <f t="shared" ref="P1672" si="1717">P1671</f>
        <v>30</v>
      </c>
      <c r="Q1672" s="285">
        <f t="shared" si="1702"/>
        <v>4</v>
      </c>
      <c r="R1672" s="285">
        <f t="shared" si="1703"/>
        <v>64663</v>
      </c>
      <c r="S1672" s="66"/>
    </row>
    <row r="1673" spans="1:19" ht="15.75">
      <c r="A1673" s="284">
        <f t="shared" si="1697"/>
        <v>43122</v>
      </c>
      <c r="B1673" s="285">
        <f t="shared" si="1698"/>
        <v>15</v>
      </c>
      <c r="C1673" s="66" t="s">
        <v>984</v>
      </c>
      <c r="D1673" s="66"/>
      <c r="E1673" s="66"/>
      <c r="F1673" s="300">
        <v>95</v>
      </c>
      <c r="G1673" s="66" t="s">
        <v>670</v>
      </c>
      <c r="H1673" s="285">
        <f t="shared" si="1699"/>
        <v>59</v>
      </c>
      <c r="I1673" s="247">
        <v>8</v>
      </c>
      <c r="J1673" s="192">
        <v>16</v>
      </c>
      <c r="K1673" s="192">
        <v>2160</v>
      </c>
      <c r="L1673" s="193">
        <v>0</v>
      </c>
      <c r="M1673" s="250">
        <f>IF(J1673=0,0,(K1673)/J1673)</f>
        <v>135</v>
      </c>
      <c r="N1673" s="251">
        <f>IF(J1673=0,0,(K1673-L1673)/J1673)</f>
        <v>135</v>
      </c>
      <c r="O1673" s="192">
        <v>243</v>
      </c>
      <c r="P1673" s="285">
        <f t="shared" ref="P1673" si="1718">P1672</f>
        <v>30</v>
      </c>
      <c r="Q1673" s="285">
        <f t="shared" si="1702"/>
        <v>4</v>
      </c>
      <c r="R1673" s="285">
        <f t="shared" si="1703"/>
        <v>64663</v>
      </c>
      <c r="S1673" s="66"/>
    </row>
    <row r="1674" spans="1:19" ht="15.75">
      <c r="A1674" s="284">
        <f t="shared" si="1697"/>
        <v>43122</v>
      </c>
      <c r="B1674" s="285">
        <f t="shared" si="1698"/>
        <v>16</v>
      </c>
      <c r="C1674" s="28" t="s">
        <v>1000</v>
      </c>
      <c r="D1674" s="66" t="s">
        <v>928</v>
      </c>
      <c r="E1674" s="66" t="s">
        <v>545</v>
      </c>
      <c r="F1674" s="101">
        <v>95</v>
      </c>
      <c r="G1674" s="66" t="s">
        <v>670</v>
      </c>
      <c r="H1674" s="285">
        <f t="shared" si="1699"/>
        <v>59</v>
      </c>
      <c r="I1674" s="65">
        <v>53</v>
      </c>
      <c r="J1674" s="192">
        <v>16</v>
      </c>
      <c r="K1674" s="192">
        <v>2160</v>
      </c>
      <c r="L1674" s="193">
        <v>29</v>
      </c>
      <c r="M1674" s="194">
        <f t="shared" ref="M1674:M1679" si="1719">IF(J1674=0,0,(K1674)/J1674)</f>
        <v>135</v>
      </c>
      <c r="N1674" s="242">
        <f t="shared" ref="N1674:N1678" si="1720">IF(J1674=0,0,(K1674-L1674)/J1674)</f>
        <v>133.1875</v>
      </c>
      <c r="O1674" s="192">
        <v>109</v>
      </c>
      <c r="P1674" s="285">
        <f t="shared" ref="P1674" si="1721">P1673</f>
        <v>30</v>
      </c>
      <c r="Q1674" s="285">
        <f t="shared" si="1702"/>
        <v>4</v>
      </c>
      <c r="R1674" s="285">
        <f t="shared" si="1703"/>
        <v>64663</v>
      </c>
      <c r="S1674" s="66"/>
    </row>
    <row r="1675" spans="1:19" ht="15.75">
      <c r="A1675" s="284">
        <f t="shared" si="1697"/>
        <v>43122</v>
      </c>
      <c r="B1675" s="285">
        <f t="shared" si="1698"/>
        <v>17</v>
      </c>
      <c r="C1675" s="28" t="s">
        <v>1001</v>
      </c>
      <c r="D1675" s="66" t="s">
        <v>1001</v>
      </c>
      <c r="E1675" s="66"/>
      <c r="F1675" s="101">
        <v>94</v>
      </c>
      <c r="G1675" s="66" t="s">
        <v>670</v>
      </c>
      <c r="H1675" s="285">
        <f t="shared" si="1699"/>
        <v>59</v>
      </c>
      <c r="I1675" s="65">
        <v>3</v>
      </c>
      <c r="J1675" s="192">
        <v>16</v>
      </c>
      <c r="K1675" s="192">
        <v>2160</v>
      </c>
      <c r="L1675" s="193">
        <v>39</v>
      </c>
      <c r="M1675" s="194">
        <f t="shared" si="1719"/>
        <v>135</v>
      </c>
      <c r="N1675" s="242">
        <f t="shared" si="1720"/>
        <v>132.5625</v>
      </c>
      <c r="O1675" s="192">
        <v>253</v>
      </c>
      <c r="P1675" s="285">
        <f t="shared" ref="P1675" si="1722">P1674</f>
        <v>30</v>
      </c>
      <c r="Q1675" s="285">
        <f t="shared" si="1702"/>
        <v>4</v>
      </c>
      <c r="R1675" s="285">
        <f t="shared" si="1703"/>
        <v>64663</v>
      </c>
      <c r="S1675" s="66"/>
    </row>
    <row r="1676" spans="1:19" ht="15.75">
      <c r="A1676" s="284">
        <f t="shared" si="1697"/>
        <v>43122</v>
      </c>
      <c r="B1676" s="285">
        <f t="shared" si="1698"/>
        <v>18</v>
      </c>
      <c r="C1676" s="407" t="s">
        <v>579</v>
      </c>
      <c r="D1676" s="111" t="s">
        <v>397</v>
      </c>
      <c r="E1676" s="111" t="s">
        <v>810</v>
      </c>
      <c r="F1676" s="278">
        <v>94</v>
      </c>
      <c r="G1676" s="66" t="s">
        <v>670</v>
      </c>
      <c r="H1676" s="285">
        <f t="shared" si="1699"/>
        <v>59</v>
      </c>
      <c r="I1676" s="247">
        <v>41</v>
      </c>
      <c r="J1676" s="192">
        <v>16</v>
      </c>
      <c r="K1676" s="192">
        <v>2160</v>
      </c>
      <c r="L1676" s="193">
        <v>47</v>
      </c>
      <c r="M1676" s="250">
        <f t="shared" si="1719"/>
        <v>135</v>
      </c>
      <c r="N1676" s="251">
        <f t="shared" si="1720"/>
        <v>132.0625</v>
      </c>
      <c r="O1676" s="192">
        <v>324</v>
      </c>
      <c r="P1676" s="285">
        <f t="shared" ref="P1676" si="1723">P1675</f>
        <v>30</v>
      </c>
      <c r="Q1676" s="285">
        <f t="shared" si="1702"/>
        <v>4</v>
      </c>
      <c r="R1676" s="285">
        <f t="shared" si="1703"/>
        <v>64663</v>
      </c>
      <c r="S1676" s="66"/>
    </row>
    <row r="1677" spans="1:19" ht="15.75">
      <c r="A1677" s="284">
        <f t="shared" si="1697"/>
        <v>43122</v>
      </c>
      <c r="B1677" s="285">
        <f t="shared" si="1698"/>
        <v>19</v>
      </c>
      <c r="C1677" s="66" t="s">
        <v>577</v>
      </c>
      <c r="D1677" s="66" t="s">
        <v>577</v>
      </c>
      <c r="E1677" s="66" t="s">
        <v>545</v>
      </c>
      <c r="F1677" s="278">
        <v>92</v>
      </c>
      <c r="G1677" s="66" t="s">
        <v>670</v>
      </c>
      <c r="H1677" s="285">
        <f t="shared" si="1699"/>
        <v>59</v>
      </c>
      <c r="I1677" s="247">
        <v>31</v>
      </c>
      <c r="J1677" s="192">
        <v>16</v>
      </c>
      <c r="K1677" s="192">
        <v>2160</v>
      </c>
      <c r="L1677" s="193">
        <v>0</v>
      </c>
      <c r="M1677" s="250">
        <f t="shared" si="1719"/>
        <v>135</v>
      </c>
      <c r="N1677" s="251">
        <f t="shared" si="1720"/>
        <v>135</v>
      </c>
      <c r="O1677" s="192">
        <v>394</v>
      </c>
      <c r="P1677" s="285">
        <f t="shared" ref="P1677" si="1724">P1676</f>
        <v>30</v>
      </c>
      <c r="Q1677" s="285">
        <f t="shared" si="1702"/>
        <v>4</v>
      </c>
      <c r="R1677" s="285">
        <f t="shared" si="1703"/>
        <v>64663</v>
      </c>
      <c r="S1677" s="66"/>
    </row>
    <row r="1678" spans="1:19" ht="15.75">
      <c r="A1678" s="284">
        <f t="shared" si="1697"/>
        <v>43122</v>
      </c>
      <c r="B1678" s="285">
        <f t="shared" si="1698"/>
        <v>20</v>
      </c>
      <c r="C1678" s="28" t="s">
        <v>956</v>
      </c>
      <c r="D1678" s="66"/>
      <c r="E1678" s="66"/>
      <c r="F1678" s="300">
        <v>87</v>
      </c>
      <c r="G1678" s="66" t="s">
        <v>343</v>
      </c>
      <c r="H1678" s="285">
        <f t="shared" si="1699"/>
        <v>59</v>
      </c>
      <c r="I1678" s="247">
        <v>9</v>
      </c>
      <c r="J1678" s="192">
        <v>16</v>
      </c>
      <c r="K1678" s="192">
        <v>2160</v>
      </c>
      <c r="L1678" s="193">
        <v>30</v>
      </c>
      <c r="M1678" s="250">
        <f t="shared" si="1719"/>
        <v>135</v>
      </c>
      <c r="N1678" s="251">
        <f t="shared" si="1720"/>
        <v>133.125</v>
      </c>
      <c r="O1678" s="192">
        <v>201</v>
      </c>
      <c r="P1678" s="285">
        <f t="shared" ref="P1678" si="1725">P1677</f>
        <v>30</v>
      </c>
      <c r="Q1678" s="285">
        <f t="shared" si="1702"/>
        <v>4</v>
      </c>
      <c r="R1678" s="285">
        <f t="shared" si="1703"/>
        <v>64663</v>
      </c>
      <c r="S1678" s="66"/>
    </row>
    <row r="1679" spans="1:19" ht="15.75">
      <c r="A1679" s="284">
        <f t="shared" si="1697"/>
        <v>43122</v>
      </c>
      <c r="B1679" s="285">
        <f t="shared" si="1698"/>
        <v>21</v>
      </c>
      <c r="C1679" s="443" t="s">
        <v>1012</v>
      </c>
      <c r="D1679" s="443" t="s">
        <v>1012</v>
      </c>
      <c r="E1679" s="444"/>
      <c r="F1679" s="432">
        <v>86</v>
      </c>
      <c r="G1679" s="28" t="s">
        <v>535</v>
      </c>
      <c r="H1679" s="285">
        <f t="shared" si="1699"/>
        <v>59</v>
      </c>
      <c r="I1679" s="65">
        <v>1</v>
      </c>
      <c r="J1679" s="192">
        <v>16</v>
      </c>
      <c r="K1679" s="192">
        <v>2160</v>
      </c>
      <c r="L1679" s="193">
        <v>13</v>
      </c>
      <c r="M1679" s="194">
        <f t="shared" si="1719"/>
        <v>135</v>
      </c>
      <c r="N1679" s="242">
        <f>IF(J1679=0,0,(K1679-L1679)/J1679)</f>
        <v>134.1875</v>
      </c>
      <c r="O1679" s="192">
        <v>417</v>
      </c>
      <c r="P1679" s="285">
        <f t="shared" ref="P1679" si="1726">P1678</f>
        <v>30</v>
      </c>
      <c r="Q1679" s="285">
        <f t="shared" si="1702"/>
        <v>4</v>
      </c>
      <c r="R1679" s="285">
        <f t="shared" si="1703"/>
        <v>64663</v>
      </c>
      <c r="S1679" s="66"/>
    </row>
    <row r="1680" spans="1:19" ht="15.75">
      <c r="A1680" s="284">
        <f t="shared" si="1697"/>
        <v>43122</v>
      </c>
      <c r="B1680" s="285">
        <f t="shared" si="1698"/>
        <v>22</v>
      </c>
      <c r="C1680" s="446" t="s">
        <v>1010</v>
      </c>
      <c r="D1680" s="243" t="s">
        <v>1010</v>
      </c>
      <c r="E1680" s="100"/>
      <c r="F1680" s="432">
        <v>86</v>
      </c>
      <c r="G1680" s="28" t="s">
        <v>535</v>
      </c>
      <c r="H1680" s="285">
        <f t="shared" si="1699"/>
        <v>59</v>
      </c>
      <c r="I1680" s="65">
        <v>1</v>
      </c>
      <c r="J1680" s="192">
        <v>16</v>
      </c>
      <c r="K1680" s="192">
        <v>2160</v>
      </c>
      <c r="L1680" s="193">
        <v>81</v>
      </c>
      <c r="M1680" s="194">
        <f t="shared" ref="M1680" si="1727">IF(J1680=0,0,(K1680)/J1680)</f>
        <v>135</v>
      </c>
      <c r="N1680" s="242">
        <f>IF(J1680=0,0,(K1680-L1680)/J1680)</f>
        <v>129.9375</v>
      </c>
      <c r="O1680" s="192">
        <v>0</v>
      </c>
      <c r="P1680" s="285">
        <f t="shared" ref="P1680" si="1728">P1679</f>
        <v>30</v>
      </c>
      <c r="Q1680" s="285">
        <f t="shared" si="1702"/>
        <v>4</v>
      </c>
      <c r="R1680" s="285">
        <f t="shared" si="1703"/>
        <v>64663</v>
      </c>
      <c r="S1680" s="66"/>
    </row>
    <row r="1681" spans="1:20" ht="15.75">
      <c r="A1681" s="284">
        <f t="shared" si="1697"/>
        <v>43122</v>
      </c>
      <c r="B1681" s="285">
        <f t="shared" si="1698"/>
        <v>23</v>
      </c>
      <c r="C1681" s="28" t="s">
        <v>963</v>
      </c>
      <c r="D1681" s="66"/>
      <c r="E1681" s="66"/>
      <c r="F1681" s="300">
        <v>80</v>
      </c>
      <c r="G1681" s="66" t="s">
        <v>670</v>
      </c>
      <c r="H1681" s="285">
        <f t="shared" si="1699"/>
        <v>59</v>
      </c>
      <c r="I1681" s="247">
        <v>14</v>
      </c>
      <c r="J1681" s="192">
        <v>16</v>
      </c>
      <c r="K1681" s="192">
        <v>2160</v>
      </c>
      <c r="L1681" s="193">
        <v>29</v>
      </c>
      <c r="M1681" s="250">
        <f t="shared" ref="M1681:M1686" si="1729">IF(J1681=0,0,(K1681)/J1681)</f>
        <v>135</v>
      </c>
      <c r="N1681" s="251">
        <f t="shared" ref="N1681:N1688" si="1730">IF(J1681=0,0,(K1681-L1681)/J1681)</f>
        <v>133.1875</v>
      </c>
      <c r="O1681" s="192">
        <v>126</v>
      </c>
      <c r="P1681" s="285">
        <f t="shared" ref="P1681" si="1731">P1680</f>
        <v>30</v>
      </c>
      <c r="Q1681" s="285">
        <f t="shared" si="1702"/>
        <v>4</v>
      </c>
      <c r="R1681" s="285">
        <f t="shared" si="1703"/>
        <v>64663</v>
      </c>
      <c r="S1681" s="66"/>
    </row>
    <row r="1682" spans="1:20" ht="15.75">
      <c r="A1682" s="284">
        <f t="shared" si="1697"/>
        <v>43122</v>
      </c>
      <c r="B1682" s="285">
        <f t="shared" si="1698"/>
        <v>24</v>
      </c>
      <c r="C1682" s="443" t="s">
        <v>1011</v>
      </c>
      <c r="D1682" s="443" t="s">
        <v>1011</v>
      </c>
      <c r="E1682" s="444"/>
      <c r="F1682" s="432">
        <v>78</v>
      </c>
      <c r="G1682" s="28" t="s">
        <v>535</v>
      </c>
      <c r="H1682" s="285">
        <f t="shared" si="1699"/>
        <v>59</v>
      </c>
      <c r="I1682" s="65">
        <v>1</v>
      </c>
      <c r="J1682" s="192">
        <v>16</v>
      </c>
      <c r="K1682" s="192">
        <v>2160</v>
      </c>
      <c r="L1682" s="193">
        <v>104</v>
      </c>
      <c r="M1682" s="194">
        <f t="shared" ref="M1682" si="1732">IF(J1682=0,0,(K1682)/J1682)</f>
        <v>135</v>
      </c>
      <c r="N1682" s="242">
        <f>IF(J1682=0,0,(K1682-L1682)/J1682)</f>
        <v>128.5</v>
      </c>
      <c r="O1682" s="192">
        <v>259</v>
      </c>
      <c r="P1682" s="285">
        <f t="shared" ref="P1682" si="1733">P1681</f>
        <v>30</v>
      </c>
      <c r="Q1682" s="285">
        <f t="shared" si="1702"/>
        <v>4</v>
      </c>
      <c r="R1682" s="285">
        <f t="shared" si="1703"/>
        <v>64663</v>
      </c>
      <c r="S1682" s="66"/>
    </row>
    <row r="1683" spans="1:20" ht="15.75">
      <c r="A1683" s="284">
        <f t="shared" si="1697"/>
        <v>43122</v>
      </c>
      <c r="B1683" s="285">
        <f t="shared" si="1698"/>
        <v>25</v>
      </c>
      <c r="C1683" s="28" t="s">
        <v>1002</v>
      </c>
      <c r="D1683" s="66" t="s">
        <v>1002</v>
      </c>
      <c r="E1683" s="66"/>
      <c r="F1683" s="101">
        <v>76</v>
      </c>
      <c r="G1683" s="28" t="s">
        <v>535</v>
      </c>
      <c r="H1683" s="285">
        <f t="shared" si="1699"/>
        <v>59</v>
      </c>
      <c r="I1683" s="65">
        <v>3</v>
      </c>
      <c r="J1683" s="192">
        <v>16</v>
      </c>
      <c r="K1683" s="192">
        <v>2160</v>
      </c>
      <c r="L1683" s="193">
        <v>29</v>
      </c>
      <c r="M1683" s="194">
        <f t="shared" si="1729"/>
        <v>135</v>
      </c>
      <c r="N1683" s="242">
        <f t="shared" si="1730"/>
        <v>133.1875</v>
      </c>
      <c r="O1683" s="192">
        <v>101</v>
      </c>
      <c r="P1683" s="285">
        <f t="shared" ref="P1683" si="1734">P1682</f>
        <v>30</v>
      </c>
      <c r="Q1683" s="285">
        <f t="shared" si="1702"/>
        <v>4</v>
      </c>
      <c r="R1683" s="285">
        <f t="shared" si="1703"/>
        <v>64663</v>
      </c>
      <c r="S1683" s="66"/>
    </row>
    <row r="1684" spans="1:20" ht="15.75">
      <c r="A1684" s="284">
        <f t="shared" si="1697"/>
        <v>43122</v>
      </c>
      <c r="B1684" s="285">
        <f t="shared" si="1698"/>
        <v>26</v>
      </c>
      <c r="C1684" s="28" t="s">
        <v>576</v>
      </c>
      <c r="D1684" s="66" t="s">
        <v>826</v>
      </c>
      <c r="E1684" s="66" t="s">
        <v>810</v>
      </c>
      <c r="F1684" s="278">
        <v>76</v>
      </c>
      <c r="G1684" s="293" t="s">
        <v>536</v>
      </c>
      <c r="H1684" s="285">
        <f t="shared" si="1699"/>
        <v>59</v>
      </c>
      <c r="I1684" s="247">
        <v>56</v>
      </c>
      <c r="J1684" s="192">
        <v>16</v>
      </c>
      <c r="K1684" s="192">
        <v>2160</v>
      </c>
      <c r="L1684" s="193">
        <v>54</v>
      </c>
      <c r="M1684" s="250">
        <f t="shared" si="1729"/>
        <v>135</v>
      </c>
      <c r="N1684" s="251">
        <f t="shared" si="1730"/>
        <v>131.625</v>
      </c>
      <c r="O1684" s="248">
        <v>131</v>
      </c>
      <c r="P1684" s="285">
        <f t="shared" ref="P1684" si="1735">P1683</f>
        <v>30</v>
      </c>
      <c r="Q1684" s="285">
        <f t="shared" si="1702"/>
        <v>4</v>
      </c>
      <c r="R1684" s="285">
        <f t="shared" si="1703"/>
        <v>64663</v>
      </c>
      <c r="S1684" s="66"/>
    </row>
    <row r="1685" spans="1:20" ht="15.75">
      <c r="A1685" s="284">
        <f t="shared" si="1697"/>
        <v>43122</v>
      </c>
      <c r="B1685" s="285">
        <f t="shared" si="1698"/>
        <v>27</v>
      </c>
      <c r="C1685" s="445" t="s">
        <v>614</v>
      </c>
      <c r="D1685" s="445" t="s">
        <v>929</v>
      </c>
      <c r="E1685" s="445" t="s">
        <v>545</v>
      </c>
      <c r="F1685" s="101">
        <v>76</v>
      </c>
      <c r="G1685" s="66" t="s">
        <v>670</v>
      </c>
      <c r="H1685" s="285">
        <f t="shared" si="1699"/>
        <v>59</v>
      </c>
      <c r="I1685" s="65">
        <v>54</v>
      </c>
      <c r="J1685" s="192">
        <v>16</v>
      </c>
      <c r="K1685" s="192">
        <v>2160</v>
      </c>
      <c r="L1685" s="193">
        <v>70</v>
      </c>
      <c r="M1685" s="194">
        <f t="shared" si="1729"/>
        <v>135</v>
      </c>
      <c r="N1685" s="242">
        <f t="shared" si="1730"/>
        <v>130.625</v>
      </c>
      <c r="O1685" s="192">
        <v>137</v>
      </c>
      <c r="P1685" s="285">
        <f t="shared" ref="P1685" si="1736">P1684</f>
        <v>30</v>
      </c>
      <c r="Q1685" s="285">
        <f t="shared" si="1702"/>
        <v>4</v>
      </c>
      <c r="R1685" s="285">
        <f t="shared" si="1703"/>
        <v>64663</v>
      </c>
      <c r="S1685" s="66"/>
    </row>
    <row r="1686" spans="1:20" ht="15.75">
      <c r="A1686" s="284">
        <f t="shared" si="1697"/>
        <v>43122</v>
      </c>
      <c r="B1686" s="285">
        <f t="shared" si="1698"/>
        <v>28</v>
      </c>
      <c r="C1686" s="28" t="s">
        <v>1003</v>
      </c>
      <c r="D1686" s="66" t="s">
        <v>1003</v>
      </c>
      <c r="E1686" s="66"/>
      <c r="F1686" s="101">
        <v>72</v>
      </c>
      <c r="G1686" s="66" t="s">
        <v>343</v>
      </c>
      <c r="H1686" s="285">
        <f t="shared" si="1699"/>
        <v>59</v>
      </c>
      <c r="I1686" s="65">
        <v>3</v>
      </c>
      <c r="J1686" s="192">
        <v>16</v>
      </c>
      <c r="K1686" s="192">
        <v>2160</v>
      </c>
      <c r="L1686" s="193">
        <v>29</v>
      </c>
      <c r="M1686" s="194">
        <f t="shared" si="1729"/>
        <v>135</v>
      </c>
      <c r="N1686" s="242">
        <f t="shared" si="1730"/>
        <v>133.1875</v>
      </c>
      <c r="O1686" s="192">
        <v>60</v>
      </c>
      <c r="P1686" s="285">
        <f t="shared" ref="P1686" si="1737">P1685</f>
        <v>30</v>
      </c>
      <c r="Q1686" s="285">
        <f t="shared" si="1702"/>
        <v>4</v>
      </c>
      <c r="R1686" s="285">
        <f t="shared" si="1703"/>
        <v>64663</v>
      </c>
      <c r="S1686" s="66"/>
    </row>
    <row r="1687" spans="1:20" ht="15.75">
      <c r="A1687" s="284">
        <f t="shared" si="1697"/>
        <v>43122</v>
      </c>
      <c r="B1687" s="285">
        <f t="shared" si="1698"/>
        <v>29</v>
      </c>
      <c r="C1687" s="28" t="s">
        <v>881</v>
      </c>
      <c r="D1687" s="66" t="s">
        <v>881</v>
      </c>
      <c r="E1687" s="66" t="s">
        <v>545</v>
      </c>
      <c r="F1687" s="278">
        <v>66</v>
      </c>
      <c r="G1687" s="66" t="s">
        <v>343</v>
      </c>
      <c r="H1687" s="285">
        <f t="shared" si="1699"/>
        <v>59</v>
      </c>
      <c r="I1687" s="65">
        <v>26</v>
      </c>
      <c r="J1687" s="192">
        <v>16</v>
      </c>
      <c r="K1687" s="192">
        <v>2160</v>
      </c>
      <c r="L1687" s="193">
        <v>38</v>
      </c>
      <c r="M1687" s="194">
        <f>IF(J1687=0,0,(K1687)/J1687)</f>
        <v>135</v>
      </c>
      <c r="N1687" s="242">
        <f t="shared" si="1730"/>
        <v>132.625</v>
      </c>
      <c r="O1687" s="192">
        <v>25</v>
      </c>
      <c r="P1687" s="285">
        <f t="shared" ref="P1687" si="1738">P1686</f>
        <v>30</v>
      </c>
      <c r="Q1687" s="285">
        <f t="shared" si="1702"/>
        <v>4</v>
      </c>
      <c r="R1687" s="285">
        <f t="shared" si="1703"/>
        <v>64663</v>
      </c>
      <c r="S1687" s="66"/>
    </row>
    <row r="1688" spans="1:20" ht="15.75">
      <c r="A1688" s="284">
        <f t="shared" si="1697"/>
        <v>43122</v>
      </c>
      <c r="B1688" s="285">
        <f t="shared" si="1698"/>
        <v>30</v>
      </c>
      <c r="C1688" s="66" t="s">
        <v>932</v>
      </c>
      <c r="D1688" s="66" t="s">
        <v>930</v>
      </c>
      <c r="E1688" s="66" t="s">
        <v>545</v>
      </c>
      <c r="F1688" s="300">
        <v>65</v>
      </c>
      <c r="G1688" s="293" t="s">
        <v>343</v>
      </c>
      <c r="H1688" s="285">
        <f t="shared" si="1699"/>
        <v>59</v>
      </c>
      <c r="I1688" s="247">
        <v>25</v>
      </c>
      <c r="J1688" s="192">
        <v>16</v>
      </c>
      <c r="K1688" s="192">
        <v>2158</v>
      </c>
      <c r="L1688" s="249">
        <v>13</v>
      </c>
      <c r="M1688" s="250">
        <f t="shared" ref="M1688:M1690" si="1739">IF(J1688=0,0,(K1688)/J1688)</f>
        <v>134.875</v>
      </c>
      <c r="N1688" s="251">
        <f t="shared" si="1730"/>
        <v>134.0625</v>
      </c>
      <c r="O1688" s="248">
        <v>8</v>
      </c>
      <c r="P1688" s="285">
        <f t="shared" ref="P1688" si="1740">P1687</f>
        <v>30</v>
      </c>
      <c r="Q1688" s="285">
        <f t="shared" si="1702"/>
        <v>4</v>
      </c>
      <c r="R1688" s="285">
        <f t="shared" si="1703"/>
        <v>64663</v>
      </c>
      <c r="S1688" s="66"/>
    </row>
    <row r="1689" spans="1:20" ht="15.75">
      <c r="A1689" s="280">
        <f>A1688+7</f>
        <v>43129</v>
      </c>
      <c r="B1689" s="167">
        <v>1</v>
      </c>
      <c r="C1689" s="401" t="s">
        <v>969</v>
      </c>
      <c r="D1689" s="142" t="s">
        <v>965</v>
      </c>
      <c r="E1689" s="142"/>
      <c r="F1689" s="259">
        <v>170</v>
      </c>
      <c r="G1689" s="142" t="s">
        <v>670</v>
      </c>
      <c r="H1689" s="167">
        <f>H1688+1</f>
        <v>60</v>
      </c>
      <c r="I1689" s="141">
        <v>12</v>
      </c>
      <c r="J1689" s="183">
        <v>16</v>
      </c>
      <c r="K1689" s="183">
        <f>J1689*135</f>
        <v>2160</v>
      </c>
      <c r="L1689" s="184">
        <v>19</v>
      </c>
      <c r="M1689" s="185">
        <f t="shared" si="1739"/>
        <v>135</v>
      </c>
      <c r="N1689" s="256">
        <f>IF(J1689=0,0,(K1689-L1689)/J1689)</f>
        <v>133.8125</v>
      </c>
      <c r="O1689" s="183">
        <v>1530</v>
      </c>
      <c r="P1689" s="167">
        <f>COUNTA(C1689:C1718)</f>
        <v>30</v>
      </c>
      <c r="Q1689" s="167">
        <v>6</v>
      </c>
      <c r="R1689" s="167">
        <f>SUM(K1689:K1718)</f>
        <v>62640</v>
      </c>
      <c r="S1689" s="413">
        <f>SUM(L1689:L1718)</f>
        <v>979</v>
      </c>
      <c r="T1689" s="232"/>
    </row>
    <row r="1690" spans="1:20" ht="15.75">
      <c r="A1690" s="280">
        <f>A1689</f>
        <v>43129</v>
      </c>
      <c r="B1690" s="167">
        <f>B1689+1</f>
        <v>2</v>
      </c>
      <c r="C1690" s="401" t="s">
        <v>1009</v>
      </c>
      <c r="D1690" s="142" t="s">
        <v>1009</v>
      </c>
      <c r="E1690" s="142"/>
      <c r="F1690" s="259">
        <v>134</v>
      </c>
      <c r="G1690" s="149" t="s">
        <v>670</v>
      </c>
      <c r="H1690" s="167">
        <f>H1689</f>
        <v>60</v>
      </c>
      <c r="I1690" s="141">
        <v>2</v>
      </c>
      <c r="J1690" s="183">
        <v>16</v>
      </c>
      <c r="K1690" s="183">
        <f t="shared" ref="K1690:K1718" si="1741">J1690*135</f>
        <v>2160</v>
      </c>
      <c r="L1690" s="184">
        <v>0</v>
      </c>
      <c r="M1690" s="185">
        <f t="shared" si="1739"/>
        <v>135</v>
      </c>
      <c r="N1690" s="256">
        <f>IF(J1690=0,0,(K1690-L1690)/J1690)</f>
        <v>135</v>
      </c>
      <c r="O1690" s="183">
        <v>1109</v>
      </c>
      <c r="P1690" s="167">
        <f>P1689</f>
        <v>30</v>
      </c>
      <c r="Q1690" s="167">
        <f>Q1689</f>
        <v>6</v>
      </c>
      <c r="R1690" s="167">
        <f>R1689</f>
        <v>62640</v>
      </c>
      <c r="S1690" s="142" t="s">
        <v>744</v>
      </c>
    </row>
    <row r="1691" spans="1:20" ht="15.75">
      <c r="A1691" s="280">
        <f t="shared" ref="A1691:A1718" si="1742">A1690</f>
        <v>43129</v>
      </c>
      <c r="B1691" s="167">
        <f t="shared" ref="B1691:B1718" si="1743">B1690+1</f>
        <v>3</v>
      </c>
      <c r="C1691" s="144" t="s">
        <v>402</v>
      </c>
      <c r="D1691" s="144" t="s">
        <v>551</v>
      </c>
      <c r="E1691" s="142" t="s">
        <v>545</v>
      </c>
      <c r="F1691" s="170">
        <v>124</v>
      </c>
      <c r="G1691" s="149" t="s">
        <v>670</v>
      </c>
      <c r="H1691" s="167">
        <f t="shared" ref="H1691:H1718" si="1744">H1690</f>
        <v>60</v>
      </c>
      <c r="I1691" s="141">
        <v>49</v>
      </c>
      <c r="J1691" s="183">
        <v>16</v>
      </c>
      <c r="K1691" s="183">
        <f t="shared" si="1741"/>
        <v>2160</v>
      </c>
      <c r="L1691" s="184">
        <v>5</v>
      </c>
      <c r="M1691" s="185">
        <f>IF(J1691=0,0,(K1691)/J1691)</f>
        <v>135</v>
      </c>
      <c r="N1691" s="256">
        <f t="shared" ref="N1691" si="1745">IF(J1691=0,0,(K1691-L1691)/J1691)</f>
        <v>134.6875</v>
      </c>
      <c r="O1691" s="183">
        <v>117</v>
      </c>
      <c r="P1691" s="167">
        <f t="shared" ref="P1691:R1691" si="1746">P1690</f>
        <v>30</v>
      </c>
      <c r="Q1691" s="167">
        <f t="shared" si="1746"/>
        <v>6</v>
      </c>
      <c r="R1691" s="167">
        <f t="shared" si="1746"/>
        <v>62640</v>
      </c>
      <c r="S1691" s="185">
        <f>AVERAGE(M1689:M1718)</f>
        <v>130.5</v>
      </c>
      <c r="T1691" s="232"/>
    </row>
    <row r="1692" spans="1:20" ht="15.75">
      <c r="A1692" s="280">
        <f t="shared" si="1742"/>
        <v>43129</v>
      </c>
      <c r="B1692" s="167">
        <f t="shared" si="1743"/>
        <v>4</v>
      </c>
      <c r="C1692" s="144" t="s">
        <v>911</v>
      </c>
      <c r="D1692" s="297"/>
      <c r="E1692" s="297"/>
      <c r="F1692" s="170">
        <v>123</v>
      </c>
      <c r="G1692" s="149" t="s">
        <v>670</v>
      </c>
      <c r="H1692" s="167">
        <f t="shared" si="1744"/>
        <v>60</v>
      </c>
      <c r="I1692" s="141">
        <v>20</v>
      </c>
      <c r="J1692" s="183">
        <v>16</v>
      </c>
      <c r="K1692" s="183">
        <f t="shared" si="1741"/>
        <v>2160</v>
      </c>
      <c r="L1692" s="184">
        <v>14</v>
      </c>
      <c r="M1692" s="185">
        <f>IF(J1692=0,0,(K1692)/J1692)</f>
        <v>135</v>
      </c>
      <c r="N1692" s="256">
        <f>IF(J1692=0,0,(K1692-L1692)/J1692)</f>
        <v>134.125</v>
      </c>
      <c r="O1692" s="183">
        <v>303</v>
      </c>
      <c r="P1692" s="167">
        <f t="shared" ref="P1692:R1692" si="1747">P1691</f>
        <v>30</v>
      </c>
      <c r="Q1692" s="167">
        <f t="shared" si="1747"/>
        <v>6</v>
      </c>
      <c r="R1692" s="167">
        <f t="shared" si="1747"/>
        <v>62640</v>
      </c>
      <c r="S1692" s="142" t="s">
        <v>760</v>
      </c>
    </row>
    <row r="1693" spans="1:20" ht="15.75">
      <c r="A1693" s="280">
        <f t="shared" si="1742"/>
        <v>43129</v>
      </c>
      <c r="B1693" s="167">
        <f t="shared" si="1743"/>
        <v>5</v>
      </c>
      <c r="C1693" s="144" t="s">
        <v>920</v>
      </c>
      <c r="D1693" s="142" t="s">
        <v>927</v>
      </c>
      <c r="E1693" s="142" t="s">
        <v>545</v>
      </c>
      <c r="F1693" s="168">
        <v>115</v>
      </c>
      <c r="G1693" s="142" t="s">
        <v>670</v>
      </c>
      <c r="H1693" s="167">
        <f t="shared" si="1744"/>
        <v>60</v>
      </c>
      <c r="I1693" s="141">
        <v>32</v>
      </c>
      <c r="J1693" s="183">
        <v>16</v>
      </c>
      <c r="K1693" s="183">
        <f t="shared" si="1741"/>
        <v>2160</v>
      </c>
      <c r="L1693" s="184">
        <v>29</v>
      </c>
      <c r="M1693" s="185">
        <f t="shared" ref="M1693:M1695" si="1748">IF(J1693=0,0,(K1693)/J1693)</f>
        <v>135</v>
      </c>
      <c r="N1693" s="256">
        <f>IF(J1693=0,0,(K1693-L1693)/J1693)</f>
        <v>133.1875</v>
      </c>
      <c r="O1693" s="183">
        <v>81</v>
      </c>
      <c r="P1693" s="167">
        <f t="shared" ref="P1693:R1693" si="1749">P1692</f>
        <v>30</v>
      </c>
      <c r="Q1693" s="167">
        <f t="shared" si="1749"/>
        <v>6</v>
      </c>
      <c r="R1693" s="167">
        <f t="shared" si="1749"/>
        <v>62640</v>
      </c>
      <c r="S1693" s="185">
        <f>AVERAGE(F1689:F1718)</f>
        <v>97.333333333333329</v>
      </c>
    </row>
    <row r="1694" spans="1:20" ht="15.75">
      <c r="A1694" s="280">
        <f t="shared" si="1742"/>
        <v>43129</v>
      </c>
      <c r="B1694" s="167">
        <f t="shared" si="1743"/>
        <v>6</v>
      </c>
      <c r="C1694" s="442" t="s">
        <v>1013</v>
      </c>
      <c r="D1694" s="155" t="s">
        <v>1013</v>
      </c>
      <c r="E1694" s="154"/>
      <c r="F1694" s="447">
        <v>114</v>
      </c>
      <c r="G1694" s="376" t="s">
        <v>535</v>
      </c>
      <c r="H1694" s="167">
        <f t="shared" si="1744"/>
        <v>60</v>
      </c>
      <c r="I1694" s="141">
        <v>1</v>
      </c>
      <c r="J1694" s="183">
        <v>14</v>
      </c>
      <c r="K1694" s="183">
        <v>0</v>
      </c>
      <c r="L1694" s="184">
        <v>0</v>
      </c>
      <c r="M1694" s="185">
        <f>IF(J1694=0,0,(K1694)/J1694)</f>
        <v>0</v>
      </c>
      <c r="N1694" s="256">
        <f>IF(J1694=0,0,(K1694-L1694)/J1694)</f>
        <v>0</v>
      </c>
      <c r="O1694" s="183">
        <v>0</v>
      </c>
      <c r="P1694" s="167">
        <f t="shared" ref="P1694:R1694" si="1750">P1693</f>
        <v>30</v>
      </c>
      <c r="Q1694" s="167">
        <f t="shared" si="1750"/>
        <v>6</v>
      </c>
      <c r="R1694" s="167">
        <f t="shared" si="1750"/>
        <v>62640</v>
      </c>
      <c r="S1694" s="142" t="s">
        <v>791</v>
      </c>
    </row>
    <row r="1695" spans="1:20" ht="15.75">
      <c r="A1695" s="280">
        <f t="shared" si="1742"/>
        <v>43129</v>
      </c>
      <c r="B1695" s="167">
        <f t="shared" si="1743"/>
        <v>7</v>
      </c>
      <c r="C1695" s="144" t="s">
        <v>1006</v>
      </c>
      <c r="D1695" s="142" t="s">
        <v>1006</v>
      </c>
      <c r="E1695" s="142"/>
      <c r="F1695" s="168">
        <v>108</v>
      </c>
      <c r="G1695" s="142" t="s">
        <v>670</v>
      </c>
      <c r="H1695" s="167">
        <f t="shared" si="1744"/>
        <v>60</v>
      </c>
      <c r="I1695" s="141">
        <v>3</v>
      </c>
      <c r="J1695" s="183">
        <v>16</v>
      </c>
      <c r="K1695" s="183">
        <f t="shared" si="1741"/>
        <v>2160</v>
      </c>
      <c r="L1695" s="184">
        <v>11</v>
      </c>
      <c r="M1695" s="185">
        <f t="shared" si="1748"/>
        <v>135</v>
      </c>
      <c r="N1695" s="256">
        <f>IF(J1695=0,0,(K1695-L1695)/J1695)</f>
        <v>134.3125</v>
      </c>
      <c r="O1695" s="183">
        <v>493</v>
      </c>
      <c r="P1695" s="167">
        <f t="shared" ref="P1695:R1695" si="1751">P1694</f>
        <v>30</v>
      </c>
      <c r="Q1695" s="167">
        <f t="shared" si="1751"/>
        <v>6</v>
      </c>
      <c r="R1695" s="167">
        <f t="shared" si="1751"/>
        <v>62640</v>
      </c>
      <c r="S1695" s="185">
        <f>S1691*P1689*16</f>
        <v>62640</v>
      </c>
    </row>
    <row r="1696" spans="1:20" ht="15.75">
      <c r="A1696" s="280">
        <f t="shared" si="1742"/>
        <v>43129</v>
      </c>
      <c r="B1696" s="167">
        <f t="shared" si="1743"/>
        <v>8</v>
      </c>
      <c r="C1696" s="144" t="s">
        <v>588</v>
      </c>
      <c r="D1696" s="142" t="s">
        <v>926</v>
      </c>
      <c r="E1696" s="142" t="s">
        <v>545</v>
      </c>
      <c r="F1696" s="168">
        <v>106</v>
      </c>
      <c r="G1696" s="142" t="s">
        <v>670</v>
      </c>
      <c r="H1696" s="167">
        <f t="shared" si="1744"/>
        <v>60</v>
      </c>
      <c r="I1696" s="141">
        <v>30</v>
      </c>
      <c r="J1696" s="183">
        <v>16</v>
      </c>
      <c r="K1696" s="183">
        <f t="shared" si="1741"/>
        <v>2160</v>
      </c>
      <c r="L1696" s="184">
        <v>36</v>
      </c>
      <c r="M1696" s="185">
        <f>IF(J1696=0,0,(K1696)/J1696)</f>
        <v>135</v>
      </c>
      <c r="N1696" s="256">
        <f>IF(J1696=0,0,(K1696-L1696)/J1696)</f>
        <v>132.75</v>
      </c>
      <c r="O1696" s="183">
        <v>240</v>
      </c>
      <c r="P1696" s="167">
        <f t="shared" ref="P1696:R1696" si="1752">P1695</f>
        <v>30</v>
      </c>
      <c r="Q1696" s="167">
        <f t="shared" si="1752"/>
        <v>6</v>
      </c>
      <c r="R1696" s="167">
        <f t="shared" si="1752"/>
        <v>62640</v>
      </c>
      <c r="S1696" s="142" t="s">
        <v>771</v>
      </c>
    </row>
    <row r="1697" spans="1:19" ht="15.75">
      <c r="A1697" s="280">
        <f t="shared" si="1742"/>
        <v>43129</v>
      </c>
      <c r="B1697" s="167">
        <f t="shared" si="1743"/>
        <v>9</v>
      </c>
      <c r="C1697" s="144" t="s">
        <v>613</v>
      </c>
      <c r="D1697" s="142" t="s">
        <v>589</v>
      </c>
      <c r="E1697" s="142" t="s">
        <v>817</v>
      </c>
      <c r="F1697" s="170">
        <v>103</v>
      </c>
      <c r="G1697" s="142" t="s">
        <v>670</v>
      </c>
      <c r="H1697" s="167">
        <f t="shared" si="1744"/>
        <v>60</v>
      </c>
      <c r="I1697" s="141">
        <v>32</v>
      </c>
      <c r="J1697" s="183">
        <v>16</v>
      </c>
      <c r="K1697" s="183">
        <f t="shared" si="1741"/>
        <v>2160</v>
      </c>
      <c r="L1697" s="184">
        <v>26</v>
      </c>
      <c r="M1697" s="185">
        <f t="shared" ref="M1697:M1699" si="1753">IF(J1697=0,0,(K1697)/J1697)</f>
        <v>135</v>
      </c>
      <c r="N1697" s="256">
        <f t="shared" ref="N1697:N1699" si="1754">IF(J1697=0,0,(K1697-L1697)/J1697)</f>
        <v>133.375</v>
      </c>
      <c r="O1697" s="183">
        <v>85</v>
      </c>
      <c r="P1697" s="167">
        <f t="shared" ref="P1697:R1697" si="1755">P1696</f>
        <v>30</v>
      </c>
      <c r="Q1697" s="167">
        <f t="shared" si="1755"/>
        <v>6</v>
      </c>
      <c r="R1697" s="167">
        <f t="shared" si="1755"/>
        <v>62640</v>
      </c>
      <c r="S1697" s="185">
        <f>AVERAGE(I1689:I1718)</f>
        <v>23.733333333333334</v>
      </c>
    </row>
    <row r="1698" spans="1:19" ht="15.75">
      <c r="A1698" s="280">
        <f t="shared" si="1742"/>
        <v>43129</v>
      </c>
      <c r="B1698" s="167">
        <f t="shared" si="1743"/>
        <v>10</v>
      </c>
      <c r="C1698" s="144" t="s">
        <v>597</v>
      </c>
      <c r="D1698" s="142" t="s">
        <v>618</v>
      </c>
      <c r="E1698" s="142" t="s">
        <v>545</v>
      </c>
      <c r="F1698" s="259">
        <v>101</v>
      </c>
      <c r="G1698" s="142" t="s">
        <v>670</v>
      </c>
      <c r="H1698" s="167">
        <f t="shared" si="1744"/>
        <v>60</v>
      </c>
      <c r="I1698" s="141">
        <v>59</v>
      </c>
      <c r="J1698" s="183">
        <v>16</v>
      </c>
      <c r="K1698" s="183">
        <f t="shared" si="1741"/>
        <v>2160</v>
      </c>
      <c r="L1698" s="184">
        <v>5</v>
      </c>
      <c r="M1698" s="185">
        <f t="shared" si="1753"/>
        <v>135</v>
      </c>
      <c r="N1698" s="256">
        <f t="shared" si="1754"/>
        <v>134.6875</v>
      </c>
      <c r="O1698" s="183">
        <v>48</v>
      </c>
      <c r="P1698" s="167">
        <f t="shared" ref="P1698:R1698" si="1756">P1697</f>
        <v>30</v>
      </c>
      <c r="Q1698" s="167">
        <f t="shared" si="1756"/>
        <v>6</v>
      </c>
      <c r="R1698" s="167">
        <f t="shared" si="1756"/>
        <v>62640</v>
      </c>
      <c r="S1698" s="142"/>
    </row>
    <row r="1699" spans="1:19" ht="15.75">
      <c r="A1699" s="280">
        <f t="shared" si="1742"/>
        <v>43129</v>
      </c>
      <c r="B1699" s="167">
        <f t="shared" si="1743"/>
        <v>11</v>
      </c>
      <c r="C1699" s="144" t="s">
        <v>36</v>
      </c>
      <c r="D1699" s="142" t="s">
        <v>816</v>
      </c>
      <c r="E1699" s="142" t="s">
        <v>817</v>
      </c>
      <c r="F1699" s="170">
        <v>102</v>
      </c>
      <c r="G1699" s="142" t="s">
        <v>670</v>
      </c>
      <c r="H1699" s="167">
        <f t="shared" si="1744"/>
        <v>60</v>
      </c>
      <c r="I1699" s="141">
        <v>59</v>
      </c>
      <c r="J1699" s="183">
        <v>16</v>
      </c>
      <c r="K1699" s="183">
        <f t="shared" si="1741"/>
        <v>2160</v>
      </c>
      <c r="L1699" s="184">
        <v>86</v>
      </c>
      <c r="M1699" s="185">
        <f t="shared" si="1753"/>
        <v>135</v>
      </c>
      <c r="N1699" s="256">
        <f t="shared" si="1754"/>
        <v>129.625</v>
      </c>
      <c r="O1699" s="183">
        <v>189</v>
      </c>
      <c r="P1699" s="167">
        <f t="shared" ref="P1699:R1699" si="1757">P1698</f>
        <v>30</v>
      </c>
      <c r="Q1699" s="167">
        <f t="shared" si="1757"/>
        <v>6</v>
      </c>
      <c r="R1699" s="167">
        <f t="shared" si="1757"/>
        <v>62640</v>
      </c>
      <c r="S1699" s="142"/>
    </row>
    <row r="1700" spans="1:19" ht="15.75">
      <c r="A1700" s="280">
        <f t="shared" si="1742"/>
        <v>43129</v>
      </c>
      <c r="B1700" s="167">
        <f t="shared" si="1743"/>
        <v>12</v>
      </c>
      <c r="C1700" s="144" t="s">
        <v>924</v>
      </c>
      <c r="D1700" s="142" t="s">
        <v>924</v>
      </c>
      <c r="E1700" s="142" t="s">
        <v>545</v>
      </c>
      <c r="F1700" s="168">
        <v>98</v>
      </c>
      <c r="G1700" s="142" t="s">
        <v>670</v>
      </c>
      <c r="H1700" s="167">
        <f t="shared" si="1744"/>
        <v>60</v>
      </c>
      <c r="I1700" s="141">
        <v>23</v>
      </c>
      <c r="J1700" s="183">
        <v>16</v>
      </c>
      <c r="K1700" s="183">
        <f t="shared" si="1741"/>
        <v>2160</v>
      </c>
      <c r="L1700" s="184">
        <v>0</v>
      </c>
      <c r="M1700" s="185">
        <f>IF(J1700=0,0,(K1700)/J1700)</f>
        <v>135</v>
      </c>
      <c r="N1700" s="256">
        <f>IF(J1700=0,0,(K1700-L1700)/J1700)</f>
        <v>135</v>
      </c>
      <c r="O1700" s="183">
        <v>450</v>
      </c>
      <c r="P1700" s="167">
        <f t="shared" ref="P1700:R1700" si="1758">P1699</f>
        <v>30</v>
      </c>
      <c r="Q1700" s="167">
        <f t="shared" si="1758"/>
        <v>6</v>
      </c>
      <c r="R1700" s="167">
        <f t="shared" si="1758"/>
        <v>62640</v>
      </c>
      <c r="S1700" s="142"/>
    </row>
    <row r="1701" spans="1:19" ht="15.75">
      <c r="A1701" s="280">
        <f t="shared" si="1742"/>
        <v>43129</v>
      </c>
      <c r="B1701" s="167">
        <f t="shared" si="1743"/>
        <v>13</v>
      </c>
      <c r="C1701" s="144" t="s">
        <v>1007</v>
      </c>
      <c r="D1701" s="142" t="s">
        <v>1007</v>
      </c>
      <c r="E1701" s="142"/>
      <c r="F1701" s="170">
        <v>97</v>
      </c>
      <c r="G1701" s="401" t="s">
        <v>343</v>
      </c>
      <c r="H1701" s="167">
        <f t="shared" si="1744"/>
        <v>60</v>
      </c>
      <c r="I1701" s="141">
        <v>3</v>
      </c>
      <c r="J1701" s="183">
        <v>16</v>
      </c>
      <c r="K1701" s="183">
        <f t="shared" si="1741"/>
        <v>2160</v>
      </c>
      <c r="L1701" s="184">
        <v>38</v>
      </c>
      <c r="M1701" s="185">
        <f t="shared" ref="M1701:M1703" si="1759">IF(J1701=0,0,(K1701)/J1701)</f>
        <v>135</v>
      </c>
      <c r="N1701" s="256">
        <f>IF(J1701=0,0,(K1701-L1701)/J1701)</f>
        <v>132.625</v>
      </c>
      <c r="O1701" s="183">
        <v>154</v>
      </c>
      <c r="P1701" s="167">
        <f t="shared" ref="P1701:R1701" si="1760">P1700</f>
        <v>30</v>
      </c>
      <c r="Q1701" s="167">
        <f t="shared" si="1760"/>
        <v>6</v>
      </c>
      <c r="R1701" s="167">
        <f t="shared" si="1760"/>
        <v>62640</v>
      </c>
      <c r="S1701" s="142"/>
    </row>
    <row r="1702" spans="1:19" ht="15.75">
      <c r="A1702" s="280">
        <f t="shared" si="1742"/>
        <v>43129</v>
      </c>
      <c r="B1702" s="167">
        <f t="shared" si="1743"/>
        <v>14</v>
      </c>
      <c r="C1702" s="142" t="s">
        <v>921</v>
      </c>
      <c r="D1702" s="142" t="s">
        <v>925</v>
      </c>
      <c r="E1702" s="142" t="s">
        <v>545</v>
      </c>
      <c r="F1702" s="168">
        <v>98</v>
      </c>
      <c r="G1702" s="142" t="s">
        <v>670</v>
      </c>
      <c r="H1702" s="167">
        <f t="shared" si="1744"/>
        <v>60</v>
      </c>
      <c r="I1702" s="141">
        <v>35</v>
      </c>
      <c r="J1702" s="183">
        <v>16</v>
      </c>
      <c r="K1702" s="183">
        <f t="shared" si="1741"/>
        <v>2160</v>
      </c>
      <c r="L1702" s="184">
        <v>143</v>
      </c>
      <c r="M1702" s="185">
        <f t="shared" si="1759"/>
        <v>135</v>
      </c>
      <c r="N1702" s="256">
        <f t="shared" ref="N1702:N1703" si="1761">IF(J1702=0,0,(K1702-L1702)/J1702)</f>
        <v>126.0625</v>
      </c>
      <c r="O1702" s="183">
        <v>57</v>
      </c>
      <c r="P1702" s="167">
        <f t="shared" ref="P1702:R1702" si="1762">P1701</f>
        <v>30</v>
      </c>
      <c r="Q1702" s="167">
        <f t="shared" si="1762"/>
        <v>6</v>
      </c>
      <c r="R1702" s="167">
        <f t="shared" si="1762"/>
        <v>62640</v>
      </c>
      <c r="S1702" s="142"/>
    </row>
    <row r="1703" spans="1:19" ht="15.75">
      <c r="A1703" s="280">
        <f t="shared" si="1742"/>
        <v>43129</v>
      </c>
      <c r="B1703" s="167">
        <f t="shared" si="1743"/>
        <v>15</v>
      </c>
      <c r="C1703" s="142" t="s">
        <v>986</v>
      </c>
      <c r="D1703" s="142"/>
      <c r="E1703" s="142"/>
      <c r="F1703" s="170">
        <v>95</v>
      </c>
      <c r="G1703" s="142" t="s">
        <v>343</v>
      </c>
      <c r="H1703" s="167">
        <f t="shared" si="1744"/>
        <v>60</v>
      </c>
      <c r="I1703" s="265">
        <v>9</v>
      </c>
      <c r="J1703" s="183">
        <v>16</v>
      </c>
      <c r="K1703" s="183">
        <f t="shared" si="1741"/>
        <v>2160</v>
      </c>
      <c r="L1703" s="184">
        <v>46</v>
      </c>
      <c r="M1703" s="268">
        <f t="shared" si="1759"/>
        <v>135</v>
      </c>
      <c r="N1703" s="269">
        <f t="shared" si="1761"/>
        <v>132.125</v>
      </c>
      <c r="O1703" s="183">
        <v>163</v>
      </c>
      <c r="P1703" s="167">
        <f t="shared" ref="P1703:R1703" si="1763">P1702</f>
        <v>30</v>
      </c>
      <c r="Q1703" s="167">
        <f t="shared" si="1763"/>
        <v>6</v>
      </c>
      <c r="R1703" s="167">
        <f t="shared" si="1763"/>
        <v>62640</v>
      </c>
      <c r="S1703" s="142"/>
    </row>
    <row r="1704" spans="1:19" ht="15.75">
      <c r="A1704" s="280">
        <f t="shared" si="1742"/>
        <v>43129</v>
      </c>
      <c r="B1704" s="167">
        <f t="shared" si="1743"/>
        <v>16</v>
      </c>
      <c r="C1704" s="142" t="s">
        <v>984</v>
      </c>
      <c r="D1704" s="142"/>
      <c r="E1704" s="142"/>
      <c r="F1704" s="362">
        <v>95</v>
      </c>
      <c r="G1704" s="142" t="s">
        <v>670</v>
      </c>
      <c r="H1704" s="167">
        <f t="shared" si="1744"/>
        <v>60</v>
      </c>
      <c r="I1704" s="265">
        <v>9</v>
      </c>
      <c r="J1704" s="183">
        <v>16</v>
      </c>
      <c r="K1704" s="183">
        <f t="shared" si="1741"/>
        <v>2160</v>
      </c>
      <c r="L1704" s="184">
        <v>0</v>
      </c>
      <c r="M1704" s="268">
        <f>IF(J1704=0,0,(K1704)/J1704)</f>
        <v>135</v>
      </c>
      <c r="N1704" s="269">
        <f>IF(J1704=0,0,(K1704-L1704)/J1704)</f>
        <v>135</v>
      </c>
      <c r="O1704" s="183">
        <v>212</v>
      </c>
      <c r="P1704" s="167">
        <f t="shared" ref="P1704:R1704" si="1764">P1703</f>
        <v>30</v>
      </c>
      <c r="Q1704" s="167">
        <f t="shared" si="1764"/>
        <v>6</v>
      </c>
      <c r="R1704" s="167">
        <f t="shared" si="1764"/>
        <v>62640</v>
      </c>
      <c r="S1704" s="142"/>
    </row>
    <row r="1705" spans="1:19" ht="15.75">
      <c r="A1705" s="280">
        <f t="shared" si="1742"/>
        <v>43129</v>
      </c>
      <c r="B1705" s="167">
        <f t="shared" si="1743"/>
        <v>17</v>
      </c>
      <c r="C1705" s="401" t="s">
        <v>381</v>
      </c>
      <c r="D1705" s="142" t="s">
        <v>928</v>
      </c>
      <c r="E1705" s="142" t="s">
        <v>545</v>
      </c>
      <c r="F1705" s="168">
        <v>95</v>
      </c>
      <c r="G1705" s="142" t="s">
        <v>670</v>
      </c>
      <c r="H1705" s="167">
        <f t="shared" si="1744"/>
        <v>60</v>
      </c>
      <c r="I1705" s="141">
        <v>54</v>
      </c>
      <c r="J1705" s="183">
        <v>16</v>
      </c>
      <c r="K1705" s="183">
        <f t="shared" si="1741"/>
        <v>2160</v>
      </c>
      <c r="L1705" s="184">
        <v>7</v>
      </c>
      <c r="M1705" s="185">
        <f t="shared" ref="M1705:M1716" si="1765">IF(J1705=0,0,(K1705)/J1705)</f>
        <v>135</v>
      </c>
      <c r="N1705" s="256">
        <f t="shared" ref="N1705:N1709" si="1766">IF(J1705=0,0,(K1705-L1705)/J1705)</f>
        <v>134.5625</v>
      </c>
      <c r="O1705" s="183">
        <v>126</v>
      </c>
      <c r="P1705" s="167">
        <f t="shared" ref="P1705:R1705" si="1767">P1704</f>
        <v>30</v>
      </c>
      <c r="Q1705" s="167">
        <f t="shared" si="1767"/>
        <v>6</v>
      </c>
      <c r="R1705" s="167">
        <f t="shared" si="1767"/>
        <v>62640</v>
      </c>
      <c r="S1705" s="142"/>
    </row>
    <row r="1706" spans="1:19" ht="15.75">
      <c r="A1706" s="280">
        <f t="shared" si="1742"/>
        <v>43129</v>
      </c>
      <c r="B1706" s="167">
        <f t="shared" si="1743"/>
        <v>18</v>
      </c>
      <c r="C1706" s="401" t="s">
        <v>1001</v>
      </c>
      <c r="D1706" s="142" t="s">
        <v>1001</v>
      </c>
      <c r="E1706" s="142"/>
      <c r="F1706" s="168">
        <v>94</v>
      </c>
      <c r="G1706" s="142" t="s">
        <v>670</v>
      </c>
      <c r="H1706" s="167">
        <f t="shared" si="1744"/>
        <v>60</v>
      </c>
      <c r="I1706" s="141">
        <v>4</v>
      </c>
      <c r="J1706" s="183">
        <v>16</v>
      </c>
      <c r="K1706" s="183">
        <f t="shared" si="1741"/>
        <v>2160</v>
      </c>
      <c r="L1706" s="184">
        <v>33</v>
      </c>
      <c r="M1706" s="185">
        <f t="shared" si="1765"/>
        <v>135</v>
      </c>
      <c r="N1706" s="256">
        <f t="shared" si="1766"/>
        <v>132.9375</v>
      </c>
      <c r="O1706" s="183">
        <v>362</v>
      </c>
      <c r="P1706" s="167">
        <f t="shared" ref="P1706:R1706" si="1768">P1705</f>
        <v>30</v>
      </c>
      <c r="Q1706" s="167">
        <f t="shared" si="1768"/>
        <v>6</v>
      </c>
      <c r="R1706" s="167">
        <f t="shared" si="1768"/>
        <v>62640</v>
      </c>
      <c r="S1706" s="142"/>
    </row>
    <row r="1707" spans="1:19" ht="15.75">
      <c r="A1707" s="280">
        <f t="shared" si="1742"/>
        <v>43129</v>
      </c>
      <c r="B1707" s="167">
        <f t="shared" si="1743"/>
        <v>19</v>
      </c>
      <c r="C1707" s="404" t="s">
        <v>579</v>
      </c>
      <c r="D1707" s="146" t="s">
        <v>397</v>
      </c>
      <c r="E1707" s="146" t="s">
        <v>810</v>
      </c>
      <c r="F1707" s="262">
        <v>94</v>
      </c>
      <c r="G1707" s="142" t="s">
        <v>670</v>
      </c>
      <c r="H1707" s="167">
        <f t="shared" si="1744"/>
        <v>60</v>
      </c>
      <c r="I1707" s="265">
        <v>42</v>
      </c>
      <c r="J1707" s="183">
        <v>16</v>
      </c>
      <c r="K1707" s="183">
        <f t="shared" si="1741"/>
        <v>2160</v>
      </c>
      <c r="L1707" s="184">
        <v>22</v>
      </c>
      <c r="M1707" s="268">
        <f t="shared" si="1765"/>
        <v>135</v>
      </c>
      <c r="N1707" s="269">
        <f t="shared" si="1766"/>
        <v>133.625</v>
      </c>
      <c r="O1707" s="183">
        <v>325</v>
      </c>
      <c r="P1707" s="167">
        <f t="shared" ref="P1707:R1707" si="1769">P1706</f>
        <v>30</v>
      </c>
      <c r="Q1707" s="167">
        <f t="shared" si="1769"/>
        <v>6</v>
      </c>
      <c r="R1707" s="167">
        <f t="shared" si="1769"/>
        <v>62640</v>
      </c>
      <c r="S1707" s="142"/>
    </row>
    <row r="1708" spans="1:19" ht="15.75">
      <c r="A1708" s="280">
        <f t="shared" si="1742"/>
        <v>43129</v>
      </c>
      <c r="B1708" s="167">
        <f t="shared" si="1743"/>
        <v>20</v>
      </c>
      <c r="C1708" s="142" t="s">
        <v>577</v>
      </c>
      <c r="D1708" s="142" t="s">
        <v>577</v>
      </c>
      <c r="E1708" s="142" t="s">
        <v>545</v>
      </c>
      <c r="F1708" s="262">
        <v>92</v>
      </c>
      <c r="G1708" s="142" t="s">
        <v>670</v>
      </c>
      <c r="H1708" s="167">
        <f t="shared" si="1744"/>
        <v>60</v>
      </c>
      <c r="I1708" s="265">
        <v>32</v>
      </c>
      <c r="J1708" s="183">
        <v>16</v>
      </c>
      <c r="K1708" s="183">
        <f t="shared" si="1741"/>
        <v>2160</v>
      </c>
      <c r="L1708" s="184">
        <v>3</v>
      </c>
      <c r="M1708" s="268">
        <f t="shared" si="1765"/>
        <v>135</v>
      </c>
      <c r="N1708" s="269">
        <f t="shared" si="1766"/>
        <v>134.8125</v>
      </c>
      <c r="O1708" s="183">
        <v>291</v>
      </c>
      <c r="P1708" s="167">
        <f t="shared" ref="P1708:R1708" si="1770">P1707</f>
        <v>30</v>
      </c>
      <c r="Q1708" s="167">
        <f t="shared" si="1770"/>
        <v>6</v>
      </c>
      <c r="R1708" s="167">
        <f t="shared" si="1770"/>
        <v>62640</v>
      </c>
      <c r="S1708" s="142"/>
    </row>
    <row r="1709" spans="1:19" ht="15.75">
      <c r="A1709" s="280">
        <f t="shared" si="1742"/>
        <v>43129</v>
      </c>
      <c r="B1709" s="167">
        <f t="shared" si="1743"/>
        <v>21</v>
      </c>
      <c r="C1709" s="142" t="s">
        <v>956</v>
      </c>
      <c r="D1709" s="142"/>
      <c r="E1709" s="142"/>
      <c r="F1709" s="362">
        <v>87</v>
      </c>
      <c r="G1709" s="142" t="s">
        <v>670</v>
      </c>
      <c r="H1709" s="167">
        <f t="shared" si="1744"/>
        <v>60</v>
      </c>
      <c r="I1709" s="265">
        <v>10</v>
      </c>
      <c r="J1709" s="183">
        <v>16</v>
      </c>
      <c r="K1709" s="183">
        <f t="shared" si="1741"/>
        <v>2160</v>
      </c>
      <c r="L1709" s="184">
        <v>14</v>
      </c>
      <c r="M1709" s="268">
        <f t="shared" si="1765"/>
        <v>135</v>
      </c>
      <c r="N1709" s="269">
        <f t="shared" si="1766"/>
        <v>134.125</v>
      </c>
      <c r="O1709" s="183">
        <v>142</v>
      </c>
      <c r="P1709" s="167">
        <f t="shared" ref="P1709:R1709" si="1771">P1708</f>
        <v>30</v>
      </c>
      <c r="Q1709" s="167">
        <f t="shared" si="1771"/>
        <v>6</v>
      </c>
      <c r="R1709" s="167">
        <f t="shared" si="1771"/>
        <v>62640</v>
      </c>
      <c r="S1709" s="142"/>
    </row>
    <row r="1710" spans="1:19" ht="15.75">
      <c r="A1710" s="280">
        <f t="shared" si="1742"/>
        <v>43129</v>
      </c>
      <c r="B1710" s="167">
        <f t="shared" si="1743"/>
        <v>22</v>
      </c>
      <c r="C1710" s="142" t="s">
        <v>1012</v>
      </c>
      <c r="D1710" s="142" t="s">
        <v>1012</v>
      </c>
      <c r="E1710" s="142"/>
      <c r="F1710" s="447">
        <v>86</v>
      </c>
      <c r="G1710" s="142" t="s">
        <v>670</v>
      </c>
      <c r="H1710" s="167">
        <f t="shared" si="1744"/>
        <v>60</v>
      </c>
      <c r="I1710" s="141">
        <v>2</v>
      </c>
      <c r="J1710" s="183">
        <v>16</v>
      </c>
      <c r="K1710" s="183">
        <f t="shared" si="1741"/>
        <v>2160</v>
      </c>
      <c r="L1710" s="184">
        <v>53</v>
      </c>
      <c r="M1710" s="185">
        <f t="shared" si="1765"/>
        <v>135</v>
      </c>
      <c r="N1710" s="256">
        <f>IF(J1710=0,0,(K1710-L1710)/J1710)</f>
        <v>131.6875</v>
      </c>
      <c r="O1710" s="183">
        <v>339</v>
      </c>
      <c r="P1710" s="167">
        <f t="shared" ref="P1710:R1710" si="1772">P1709</f>
        <v>30</v>
      </c>
      <c r="Q1710" s="167">
        <f t="shared" si="1772"/>
        <v>6</v>
      </c>
      <c r="R1710" s="167">
        <f t="shared" si="1772"/>
        <v>62640</v>
      </c>
      <c r="S1710" s="142"/>
    </row>
    <row r="1711" spans="1:19" ht="15.75">
      <c r="A1711" s="280">
        <f t="shared" si="1742"/>
        <v>43129</v>
      </c>
      <c r="B1711" s="167">
        <f t="shared" si="1743"/>
        <v>23</v>
      </c>
      <c r="C1711" s="142" t="s">
        <v>963</v>
      </c>
      <c r="D1711" s="142"/>
      <c r="E1711" s="142"/>
      <c r="F1711" s="362">
        <v>80</v>
      </c>
      <c r="G1711" s="142" t="s">
        <v>670</v>
      </c>
      <c r="H1711" s="167">
        <f t="shared" si="1744"/>
        <v>60</v>
      </c>
      <c r="I1711" s="265">
        <v>15</v>
      </c>
      <c r="J1711" s="183">
        <v>16</v>
      </c>
      <c r="K1711" s="183">
        <f t="shared" si="1741"/>
        <v>2160</v>
      </c>
      <c r="L1711" s="184">
        <v>6</v>
      </c>
      <c r="M1711" s="268">
        <f t="shared" si="1765"/>
        <v>135</v>
      </c>
      <c r="N1711" s="269">
        <f t="shared" ref="N1711" si="1773">IF(J1711=0,0,(K1711-L1711)/J1711)</f>
        <v>134.625</v>
      </c>
      <c r="O1711" s="183">
        <v>129</v>
      </c>
      <c r="P1711" s="167">
        <f t="shared" ref="P1711:R1711" si="1774">P1710</f>
        <v>30</v>
      </c>
      <c r="Q1711" s="167">
        <f t="shared" si="1774"/>
        <v>6</v>
      </c>
      <c r="R1711" s="167">
        <f t="shared" si="1774"/>
        <v>62640</v>
      </c>
      <c r="S1711" s="142"/>
    </row>
    <row r="1712" spans="1:19" ht="15.75">
      <c r="A1712" s="280">
        <f t="shared" si="1742"/>
        <v>43129</v>
      </c>
      <c r="B1712" s="167">
        <f t="shared" si="1743"/>
        <v>24</v>
      </c>
      <c r="C1712" s="142" t="s">
        <v>1011</v>
      </c>
      <c r="D1712" s="142" t="s">
        <v>1011</v>
      </c>
      <c r="E1712" s="142"/>
      <c r="F1712" s="447">
        <v>78</v>
      </c>
      <c r="G1712" s="142" t="s">
        <v>343</v>
      </c>
      <c r="H1712" s="167">
        <f t="shared" si="1744"/>
        <v>60</v>
      </c>
      <c r="I1712" s="141">
        <v>2</v>
      </c>
      <c r="J1712" s="183">
        <v>16</v>
      </c>
      <c r="K1712" s="183">
        <f t="shared" si="1741"/>
        <v>2160</v>
      </c>
      <c r="L1712" s="184">
        <v>149</v>
      </c>
      <c r="M1712" s="185">
        <f t="shared" si="1765"/>
        <v>135</v>
      </c>
      <c r="N1712" s="256">
        <f>IF(J1712=0,0,(K1712-L1712)/J1712)</f>
        <v>125.6875</v>
      </c>
      <c r="O1712" s="183">
        <v>188</v>
      </c>
      <c r="P1712" s="167">
        <f t="shared" ref="P1712:R1712" si="1775">P1711</f>
        <v>30</v>
      </c>
      <c r="Q1712" s="167">
        <f t="shared" si="1775"/>
        <v>6</v>
      </c>
      <c r="R1712" s="167">
        <f t="shared" si="1775"/>
        <v>62640</v>
      </c>
      <c r="S1712" s="142"/>
    </row>
    <row r="1713" spans="1:19" ht="15.75">
      <c r="A1713" s="280">
        <f t="shared" si="1742"/>
        <v>43129</v>
      </c>
      <c r="B1713" s="167">
        <f t="shared" si="1743"/>
        <v>25</v>
      </c>
      <c r="C1713" s="142" t="s">
        <v>1002</v>
      </c>
      <c r="D1713" s="142" t="s">
        <v>1002</v>
      </c>
      <c r="E1713" s="142"/>
      <c r="F1713" s="168">
        <v>76</v>
      </c>
      <c r="G1713" s="142" t="s">
        <v>343</v>
      </c>
      <c r="H1713" s="167">
        <f t="shared" si="1744"/>
        <v>60</v>
      </c>
      <c r="I1713" s="141">
        <v>4</v>
      </c>
      <c r="J1713" s="183">
        <v>16</v>
      </c>
      <c r="K1713" s="183">
        <f t="shared" si="1741"/>
        <v>2160</v>
      </c>
      <c r="L1713" s="184">
        <v>29</v>
      </c>
      <c r="M1713" s="185">
        <f t="shared" si="1765"/>
        <v>135</v>
      </c>
      <c r="N1713" s="256">
        <f t="shared" ref="N1713:N1718" si="1776">IF(J1713=0,0,(K1713-L1713)/J1713)</f>
        <v>133.1875</v>
      </c>
      <c r="O1713" s="183">
        <v>55</v>
      </c>
      <c r="P1713" s="167">
        <f t="shared" ref="P1713:R1713" si="1777">P1712</f>
        <v>30</v>
      </c>
      <c r="Q1713" s="167">
        <f t="shared" si="1777"/>
        <v>6</v>
      </c>
      <c r="R1713" s="167">
        <f t="shared" si="1777"/>
        <v>62640</v>
      </c>
      <c r="S1713" s="142"/>
    </row>
    <row r="1714" spans="1:19" ht="15.75">
      <c r="A1714" s="280">
        <f t="shared" si="1742"/>
        <v>43129</v>
      </c>
      <c r="B1714" s="167">
        <f t="shared" si="1743"/>
        <v>26</v>
      </c>
      <c r="C1714" s="401" t="s">
        <v>576</v>
      </c>
      <c r="D1714" s="142" t="s">
        <v>826</v>
      </c>
      <c r="E1714" s="142" t="s">
        <v>810</v>
      </c>
      <c r="F1714" s="262">
        <v>76</v>
      </c>
      <c r="G1714" s="299" t="s">
        <v>536</v>
      </c>
      <c r="H1714" s="167">
        <f t="shared" si="1744"/>
        <v>60</v>
      </c>
      <c r="I1714" s="265">
        <v>57</v>
      </c>
      <c r="J1714" s="183">
        <v>16</v>
      </c>
      <c r="K1714" s="183">
        <f t="shared" si="1741"/>
        <v>2160</v>
      </c>
      <c r="L1714" s="184">
        <v>77</v>
      </c>
      <c r="M1714" s="268">
        <f t="shared" si="1765"/>
        <v>135</v>
      </c>
      <c r="N1714" s="269">
        <f t="shared" si="1776"/>
        <v>130.1875</v>
      </c>
      <c r="O1714" s="266">
        <v>209</v>
      </c>
      <c r="P1714" s="167">
        <f t="shared" ref="P1714:R1714" si="1778">P1713</f>
        <v>30</v>
      </c>
      <c r="Q1714" s="167">
        <f t="shared" si="1778"/>
        <v>6</v>
      </c>
      <c r="R1714" s="167">
        <f t="shared" si="1778"/>
        <v>62640</v>
      </c>
      <c r="S1714" s="142"/>
    </row>
    <row r="1715" spans="1:19" ht="15.75">
      <c r="A1715" s="280">
        <f t="shared" si="1742"/>
        <v>43129</v>
      </c>
      <c r="B1715" s="167">
        <f t="shared" si="1743"/>
        <v>27</v>
      </c>
      <c r="C1715" s="142" t="s">
        <v>614</v>
      </c>
      <c r="D1715" s="142" t="s">
        <v>929</v>
      </c>
      <c r="E1715" s="142" t="s">
        <v>545</v>
      </c>
      <c r="F1715" s="168">
        <v>76</v>
      </c>
      <c r="G1715" s="142" t="s">
        <v>670</v>
      </c>
      <c r="H1715" s="167">
        <f t="shared" si="1744"/>
        <v>60</v>
      </c>
      <c r="I1715" s="141">
        <v>55</v>
      </c>
      <c r="J1715" s="183">
        <v>16</v>
      </c>
      <c r="K1715" s="183">
        <f t="shared" si="1741"/>
        <v>2160</v>
      </c>
      <c r="L1715" s="184">
        <v>41</v>
      </c>
      <c r="M1715" s="185">
        <f t="shared" si="1765"/>
        <v>135</v>
      </c>
      <c r="N1715" s="256">
        <f t="shared" si="1776"/>
        <v>132.4375</v>
      </c>
      <c r="O1715" s="183">
        <v>121</v>
      </c>
      <c r="P1715" s="167">
        <f t="shared" ref="P1715:R1715" si="1779">P1714</f>
        <v>30</v>
      </c>
      <c r="Q1715" s="167">
        <f t="shared" si="1779"/>
        <v>6</v>
      </c>
      <c r="R1715" s="167">
        <f t="shared" si="1779"/>
        <v>62640</v>
      </c>
      <c r="S1715" s="142"/>
    </row>
    <row r="1716" spans="1:19" ht="15.75">
      <c r="A1716" s="280">
        <f t="shared" si="1742"/>
        <v>43129</v>
      </c>
      <c r="B1716" s="167">
        <f t="shared" si="1743"/>
        <v>28</v>
      </c>
      <c r="C1716" s="401" t="s">
        <v>1003</v>
      </c>
      <c r="D1716" s="142" t="s">
        <v>1003</v>
      </c>
      <c r="E1716" s="142"/>
      <c r="F1716" s="168">
        <v>72</v>
      </c>
      <c r="G1716" s="142" t="s">
        <v>343</v>
      </c>
      <c r="H1716" s="167">
        <f t="shared" si="1744"/>
        <v>60</v>
      </c>
      <c r="I1716" s="141">
        <v>4</v>
      </c>
      <c r="J1716" s="183">
        <v>16</v>
      </c>
      <c r="K1716" s="183">
        <f t="shared" si="1741"/>
        <v>2160</v>
      </c>
      <c r="L1716" s="184">
        <v>28</v>
      </c>
      <c r="M1716" s="185">
        <f t="shared" si="1765"/>
        <v>135</v>
      </c>
      <c r="N1716" s="256">
        <f t="shared" si="1776"/>
        <v>133.25</v>
      </c>
      <c r="O1716" s="183">
        <v>59</v>
      </c>
      <c r="P1716" s="167">
        <f t="shared" ref="P1716:R1716" si="1780">P1715</f>
        <v>30</v>
      </c>
      <c r="Q1716" s="167">
        <f t="shared" si="1780"/>
        <v>6</v>
      </c>
      <c r="R1716" s="167">
        <f t="shared" si="1780"/>
        <v>62640</v>
      </c>
      <c r="S1716" s="142"/>
    </row>
    <row r="1717" spans="1:19" ht="15.75">
      <c r="A1717" s="280">
        <f t="shared" si="1742"/>
        <v>43129</v>
      </c>
      <c r="B1717" s="167">
        <f t="shared" si="1743"/>
        <v>29</v>
      </c>
      <c r="C1717" s="401" t="s">
        <v>881</v>
      </c>
      <c r="D1717" s="142" t="s">
        <v>881</v>
      </c>
      <c r="E1717" s="142" t="s">
        <v>545</v>
      </c>
      <c r="F1717" s="262">
        <v>66</v>
      </c>
      <c r="G1717" s="142" t="s">
        <v>343</v>
      </c>
      <c r="H1717" s="167">
        <f t="shared" si="1744"/>
        <v>60</v>
      </c>
      <c r="I1717" s="141">
        <v>27</v>
      </c>
      <c r="J1717" s="183">
        <v>16</v>
      </c>
      <c r="K1717" s="183">
        <f t="shared" si="1741"/>
        <v>2160</v>
      </c>
      <c r="L1717" s="184">
        <v>56</v>
      </c>
      <c r="M1717" s="185">
        <f>IF(J1717=0,0,(K1717)/J1717)</f>
        <v>135</v>
      </c>
      <c r="N1717" s="256">
        <f t="shared" si="1776"/>
        <v>131.5</v>
      </c>
      <c r="O1717" s="183">
        <v>62</v>
      </c>
      <c r="P1717" s="167">
        <f t="shared" ref="P1717:R1717" si="1781">P1716</f>
        <v>30</v>
      </c>
      <c r="Q1717" s="167">
        <f t="shared" si="1781"/>
        <v>6</v>
      </c>
      <c r="R1717" s="167">
        <f t="shared" si="1781"/>
        <v>62640</v>
      </c>
      <c r="S1717" s="142"/>
    </row>
    <row r="1718" spans="1:19" ht="15.75">
      <c r="A1718" s="280">
        <f t="shared" si="1742"/>
        <v>43129</v>
      </c>
      <c r="B1718" s="167">
        <f t="shared" si="1743"/>
        <v>30</v>
      </c>
      <c r="C1718" s="361" t="s">
        <v>932</v>
      </c>
      <c r="D1718" s="257" t="s">
        <v>930</v>
      </c>
      <c r="E1718" s="257" t="s">
        <v>545</v>
      </c>
      <c r="F1718" s="362">
        <v>65</v>
      </c>
      <c r="G1718" s="299" t="s">
        <v>343</v>
      </c>
      <c r="H1718" s="167">
        <f t="shared" si="1744"/>
        <v>60</v>
      </c>
      <c r="I1718" s="265">
        <v>26</v>
      </c>
      <c r="J1718" s="183">
        <v>16</v>
      </c>
      <c r="K1718" s="183">
        <f t="shared" si="1741"/>
        <v>2160</v>
      </c>
      <c r="L1718" s="267">
        <v>3</v>
      </c>
      <c r="M1718" s="268">
        <f t="shared" ref="M1718:M1720" si="1782">IF(J1718=0,0,(K1718)/J1718)</f>
        <v>135</v>
      </c>
      <c r="N1718" s="269">
        <f t="shared" si="1776"/>
        <v>134.8125</v>
      </c>
      <c r="O1718" s="266">
        <v>51</v>
      </c>
      <c r="P1718" s="167">
        <f t="shared" ref="P1718:R1718" si="1783">P1717</f>
        <v>30</v>
      </c>
      <c r="Q1718" s="167">
        <f t="shared" si="1783"/>
        <v>6</v>
      </c>
      <c r="R1718" s="167">
        <f t="shared" si="1783"/>
        <v>62640</v>
      </c>
      <c r="S1718" s="142"/>
    </row>
    <row r="1719" spans="1:19" ht="15.75">
      <c r="A1719" s="284">
        <f>A1718+7</f>
        <v>43136</v>
      </c>
      <c r="B1719" s="285">
        <v>1</v>
      </c>
      <c r="C1719" s="28" t="s">
        <v>969</v>
      </c>
      <c r="D1719" s="66" t="s">
        <v>965</v>
      </c>
      <c r="E1719" s="66"/>
      <c r="F1719" s="277">
        <v>172</v>
      </c>
      <c r="G1719" s="66" t="s">
        <v>670</v>
      </c>
      <c r="H1719" s="285">
        <f>H1718+1</f>
        <v>61</v>
      </c>
      <c r="I1719" s="65">
        <v>13</v>
      </c>
      <c r="J1719" s="192">
        <v>16</v>
      </c>
      <c r="K1719" s="192">
        <f>J1719*135</f>
        <v>2160</v>
      </c>
      <c r="L1719" s="193">
        <v>16</v>
      </c>
      <c r="M1719" s="194">
        <f t="shared" si="1782"/>
        <v>135</v>
      </c>
      <c r="N1719" s="242">
        <f>IF(J1719=0,0,(K1719-L1719)/J1719)</f>
        <v>134</v>
      </c>
      <c r="O1719" s="192">
        <v>1284</v>
      </c>
      <c r="P1719" s="285">
        <f>COUNTA(C1719:C1748)</f>
        <v>30</v>
      </c>
      <c r="Q1719" s="285">
        <v>1</v>
      </c>
      <c r="R1719" s="285">
        <f>SUM(K1719:K1748)</f>
        <v>64798</v>
      </c>
      <c r="S1719" s="410">
        <f>SUM(L1719:L1748)</f>
        <v>941</v>
      </c>
    </row>
    <row r="1720" spans="1:19" ht="15.75">
      <c r="A1720" s="284">
        <f>A1719</f>
        <v>43136</v>
      </c>
      <c r="B1720" s="285">
        <f>B1719+1</f>
        <v>2</v>
      </c>
      <c r="C1720" s="28" t="s">
        <v>1009</v>
      </c>
      <c r="D1720" s="66" t="s">
        <v>1009</v>
      </c>
      <c r="E1720" s="66"/>
      <c r="F1720" s="277">
        <v>136</v>
      </c>
      <c r="G1720" s="109" t="s">
        <v>670</v>
      </c>
      <c r="H1720" s="285">
        <f>H1719</f>
        <v>61</v>
      </c>
      <c r="I1720" s="65">
        <v>3</v>
      </c>
      <c r="J1720" s="192">
        <v>16</v>
      </c>
      <c r="K1720" s="192">
        <f t="shared" ref="K1720:K1722" si="1784">J1720*135</f>
        <v>2160</v>
      </c>
      <c r="L1720" s="193">
        <v>0</v>
      </c>
      <c r="M1720" s="194">
        <f t="shared" si="1782"/>
        <v>135</v>
      </c>
      <c r="N1720" s="242">
        <f>IF(J1720=0,0,(K1720-L1720)/J1720)</f>
        <v>135</v>
      </c>
      <c r="O1720" s="192">
        <v>1116</v>
      </c>
      <c r="P1720" s="285">
        <f>P1719</f>
        <v>30</v>
      </c>
      <c r="Q1720" s="285">
        <f>Q1719</f>
        <v>1</v>
      </c>
      <c r="R1720" s="285">
        <f>R1719</f>
        <v>64798</v>
      </c>
      <c r="S1720" s="66" t="s">
        <v>744</v>
      </c>
    </row>
    <row r="1721" spans="1:19" ht="15.75">
      <c r="A1721" s="284">
        <f t="shared" ref="A1721:A1748" si="1785">A1720</f>
        <v>43136</v>
      </c>
      <c r="B1721" s="285">
        <f t="shared" ref="B1721:B1748" si="1786">B1720+1</f>
        <v>3</v>
      </c>
      <c r="C1721" s="125" t="s">
        <v>402</v>
      </c>
      <c r="D1721" s="125" t="s">
        <v>551</v>
      </c>
      <c r="E1721" s="66" t="s">
        <v>545</v>
      </c>
      <c r="F1721" s="173">
        <v>125</v>
      </c>
      <c r="G1721" s="109" t="s">
        <v>670</v>
      </c>
      <c r="H1721" s="285">
        <f t="shared" ref="H1721:H1748" si="1787">H1720</f>
        <v>61</v>
      </c>
      <c r="I1721" s="65">
        <v>50</v>
      </c>
      <c r="J1721" s="192">
        <v>16</v>
      </c>
      <c r="K1721" s="192">
        <f t="shared" si="1784"/>
        <v>2160</v>
      </c>
      <c r="L1721" s="193">
        <v>0</v>
      </c>
      <c r="M1721" s="194">
        <f>IF(J1721=0,0,(K1721)/J1721)</f>
        <v>135</v>
      </c>
      <c r="N1721" s="242">
        <f t="shared" ref="N1721" si="1788">IF(J1721=0,0,(K1721-L1721)/J1721)</f>
        <v>135</v>
      </c>
      <c r="O1721" s="192">
        <v>149</v>
      </c>
      <c r="P1721" s="285">
        <f t="shared" ref="P1721:R1721" si="1789">P1720</f>
        <v>30</v>
      </c>
      <c r="Q1721" s="285">
        <f t="shared" si="1789"/>
        <v>1</v>
      </c>
      <c r="R1721" s="285">
        <f t="shared" si="1789"/>
        <v>64798</v>
      </c>
      <c r="S1721" s="194">
        <f>AVERAGE(M1719:M1748)</f>
        <v>134.99583333333334</v>
      </c>
    </row>
    <row r="1722" spans="1:19" ht="15.75">
      <c r="A1722" s="284">
        <f t="shared" si="1785"/>
        <v>43136</v>
      </c>
      <c r="B1722" s="285">
        <f t="shared" si="1786"/>
        <v>4</v>
      </c>
      <c r="C1722" s="125" t="s">
        <v>911</v>
      </c>
      <c r="D1722" s="97"/>
      <c r="E1722" s="97"/>
      <c r="F1722" s="173">
        <v>124</v>
      </c>
      <c r="G1722" s="109" t="s">
        <v>670</v>
      </c>
      <c r="H1722" s="285">
        <f t="shared" si="1787"/>
        <v>61</v>
      </c>
      <c r="I1722" s="65">
        <v>21</v>
      </c>
      <c r="J1722" s="192">
        <v>16</v>
      </c>
      <c r="K1722" s="192">
        <f t="shared" si="1784"/>
        <v>2160</v>
      </c>
      <c r="L1722" s="193">
        <v>9</v>
      </c>
      <c r="M1722" s="194">
        <f>IF(J1722=0,0,(K1722)/J1722)</f>
        <v>135</v>
      </c>
      <c r="N1722" s="242">
        <f>IF(J1722=0,0,(K1722-L1722)/J1722)</f>
        <v>134.4375</v>
      </c>
      <c r="O1722" s="192">
        <v>333</v>
      </c>
      <c r="P1722" s="285">
        <f t="shared" ref="P1722:R1722" si="1790">P1721</f>
        <v>30</v>
      </c>
      <c r="Q1722" s="285">
        <f t="shared" si="1790"/>
        <v>1</v>
      </c>
      <c r="R1722" s="285">
        <f t="shared" si="1790"/>
        <v>64798</v>
      </c>
      <c r="S1722" s="66" t="s">
        <v>760</v>
      </c>
    </row>
    <row r="1723" spans="1:19" ht="15.75">
      <c r="A1723" s="284">
        <f t="shared" si="1785"/>
        <v>43136</v>
      </c>
      <c r="B1723" s="285">
        <f t="shared" si="1786"/>
        <v>5</v>
      </c>
      <c r="C1723" s="125" t="s">
        <v>920</v>
      </c>
      <c r="D1723" s="66" t="s">
        <v>927</v>
      </c>
      <c r="E1723" s="66" t="s">
        <v>545</v>
      </c>
      <c r="F1723" s="101">
        <v>116</v>
      </c>
      <c r="G1723" s="66" t="s">
        <v>670</v>
      </c>
      <c r="H1723" s="285">
        <f t="shared" si="1787"/>
        <v>61</v>
      </c>
      <c r="I1723" s="65">
        <v>22</v>
      </c>
      <c r="J1723" s="192">
        <v>16</v>
      </c>
      <c r="K1723" s="192">
        <v>2158</v>
      </c>
      <c r="L1723" s="193">
        <v>34</v>
      </c>
      <c r="M1723" s="194">
        <f t="shared" ref="M1723" si="1791">IF(J1723=0,0,(K1723)/J1723)</f>
        <v>134.875</v>
      </c>
      <c r="N1723" s="242">
        <f>IF(J1723=0,0,(K1723-L1723)/J1723)</f>
        <v>132.75</v>
      </c>
      <c r="O1723" s="192">
        <v>38</v>
      </c>
      <c r="P1723" s="285">
        <f t="shared" ref="P1723:R1723" si="1792">P1722</f>
        <v>30</v>
      </c>
      <c r="Q1723" s="285">
        <f t="shared" si="1792"/>
        <v>1</v>
      </c>
      <c r="R1723" s="285">
        <f t="shared" si="1792"/>
        <v>64798</v>
      </c>
      <c r="S1723" s="194">
        <f>AVERAGE(F1719:F1748)</f>
        <v>98.5</v>
      </c>
    </row>
    <row r="1724" spans="1:19" ht="15.75">
      <c r="A1724" s="284">
        <f t="shared" si="1785"/>
        <v>43136</v>
      </c>
      <c r="B1724" s="285">
        <f t="shared" si="1786"/>
        <v>6</v>
      </c>
      <c r="C1724" s="125" t="s">
        <v>1006</v>
      </c>
      <c r="D1724" s="66" t="s">
        <v>1006</v>
      </c>
      <c r="E1724" s="66"/>
      <c r="F1724" s="101">
        <v>110</v>
      </c>
      <c r="G1724" s="66" t="s">
        <v>670</v>
      </c>
      <c r="H1724" s="285">
        <f t="shared" si="1787"/>
        <v>61</v>
      </c>
      <c r="I1724" s="65">
        <v>4</v>
      </c>
      <c r="J1724" s="192">
        <v>16</v>
      </c>
      <c r="K1724" s="192">
        <f t="shared" ref="K1724:K1748" si="1793">J1724*135</f>
        <v>2160</v>
      </c>
      <c r="L1724" s="193">
        <v>5</v>
      </c>
      <c r="M1724" s="194">
        <f t="shared" ref="M1724" si="1794">IF(J1724=0,0,(K1724)/J1724)</f>
        <v>135</v>
      </c>
      <c r="N1724" s="242">
        <f>IF(J1724=0,0,(K1724-L1724)/J1724)</f>
        <v>134.6875</v>
      </c>
      <c r="O1724" s="192">
        <v>506</v>
      </c>
      <c r="P1724" s="285">
        <f t="shared" ref="P1724:R1724" si="1795">P1723</f>
        <v>30</v>
      </c>
      <c r="Q1724" s="285">
        <f t="shared" si="1795"/>
        <v>1</v>
      </c>
      <c r="R1724" s="285">
        <f t="shared" si="1795"/>
        <v>64798</v>
      </c>
      <c r="S1724" s="66" t="s">
        <v>791</v>
      </c>
    </row>
    <row r="1725" spans="1:19" ht="15.75">
      <c r="A1725" s="284">
        <f t="shared" si="1785"/>
        <v>43136</v>
      </c>
      <c r="B1725" s="285">
        <f t="shared" si="1786"/>
        <v>7</v>
      </c>
      <c r="C1725" s="125" t="s">
        <v>588</v>
      </c>
      <c r="D1725" s="66" t="s">
        <v>926</v>
      </c>
      <c r="E1725" s="66" t="s">
        <v>545</v>
      </c>
      <c r="F1725" s="101">
        <v>108</v>
      </c>
      <c r="G1725" s="66" t="s">
        <v>670</v>
      </c>
      <c r="H1725" s="285">
        <f t="shared" si="1787"/>
        <v>61</v>
      </c>
      <c r="I1725" s="65">
        <v>31</v>
      </c>
      <c r="J1725" s="192">
        <v>16</v>
      </c>
      <c r="K1725" s="192">
        <f t="shared" si="1793"/>
        <v>2160</v>
      </c>
      <c r="L1725" s="193">
        <v>10</v>
      </c>
      <c r="M1725" s="194">
        <f>IF(J1725=0,0,(K1725)/J1725)</f>
        <v>135</v>
      </c>
      <c r="N1725" s="242">
        <f>IF(J1725=0,0,(K1725-L1725)/J1725)</f>
        <v>134.375</v>
      </c>
      <c r="O1725" s="192">
        <v>298</v>
      </c>
      <c r="P1725" s="285">
        <f t="shared" ref="P1725:R1725" si="1796">P1724</f>
        <v>30</v>
      </c>
      <c r="Q1725" s="285">
        <f t="shared" si="1796"/>
        <v>1</v>
      </c>
      <c r="R1725" s="285">
        <f t="shared" si="1796"/>
        <v>64798</v>
      </c>
      <c r="S1725" s="194">
        <f>S1721*P1719*16</f>
        <v>64798</v>
      </c>
    </row>
    <row r="1726" spans="1:19" ht="15.75">
      <c r="A1726" s="284">
        <f t="shared" si="1785"/>
        <v>43136</v>
      </c>
      <c r="B1726" s="285">
        <f t="shared" si="1786"/>
        <v>8</v>
      </c>
      <c r="C1726" s="125" t="s">
        <v>613</v>
      </c>
      <c r="D1726" s="66" t="s">
        <v>589</v>
      </c>
      <c r="E1726" s="66" t="s">
        <v>817</v>
      </c>
      <c r="F1726" s="173">
        <v>104</v>
      </c>
      <c r="G1726" s="66" t="s">
        <v>670</v>
      </c>
      <c r="H1726" s="285">
        <f t="shared" si="1787"/>
        <v>61</v>
      </c>
      <c r="I1726" s="65">
        <v>33</v>
      </c>
      <c r="J1726" s="192">
        <v>16</v>
      </c>
      <c r="K1726" s="192">
        <f t="shared" si="1793"/>
        <v>2160</v>
      </c>
      <c r="L1726" s="193">
        <v>7</v>
      </c>
      <c r="M1726" s="194">
        <f t="shared" ref="M1726:M1728" si="1797">IF(J1726=0,0,(K1726)/J1726)</f>
        <v>135</v>
      </c>
      <c r="N1726" s="242">
        <f t="shared" ref="N1726:N1728" si="1798">IF(J1726=0,0,(K1726-L1726)/J1726)</f>
        <v>134.5625</v>
      </c>
      <c r="O1726" s="192">
        <v>94</v>
      </c>
      <c r="P1726" s="285">
        <f t="shared" ref="P1726:R1726" si="1799">P1725</f>
        <v>30</v>
      </c>
      <c r="Q1726" s="285">
        <f t="shared" si="1799"/>
        <v>1</v>
      </c>
      <c r="R1726" s="285">
        <f t="shared" si="1799"/>
        <v>64798</v>
      </c>
      <c r="S1726" s="66" t="s">
        <v>771</v>
      </c>
    </row>
    <row r="1727" spans="1:19" ht="15.75">
      <c r="A1727" s="284">
        <f t="shared" si="1785"/>
        <v>43136</v>
      </c>
      <c r="B1727" s="285">
        <f t="shared" si="1786"/>
        <v>9</v>
      </c>
      <c r="C1727" s="125" t="s">
        <v>597</v>
      </c>
      <c r="D1727" s="66" t="s">
        <v>618</v>
      </c>
      <c r="E1727" s="66" t="s">
        <v>545</v>
      </c>
      <c r="F1727" s="277">
        <v>103</v>
      </c>
      <c r="G1727" s="66" t="s">
        <v>670</v>
      </c>
      <c r="H1727" s="285">
        <f t="shared" si="1787"/>
        <v>61</v>
      </c>
      <c r="I1727" s="65">
        <v>60</v>
      </c>
      <c r="J1727" s="192">
        <v>16</v>
      </c>
      <c r="K1727" s="192">
        <f t="shared" si="1793"/>
        <v>2160</v>
      </c>
      <c r="L1727" s="193">
        <v>30</v>
      </c>
      <c r="M1727" s="194">
        <f t="shared" si="1797"/>
        <v>135</v>
      </c>
      <c r="N1727" s="242">
        <f t="shared" si="1798"/>
        <v>133.125</v>
      </c>
      <c r="O1727" s="192">
        <v>174</v>
      </c>
      <c r="P1727" s="285">
        <f t="shared" ref="P1727:R1727" si="1800">P1726</f>
        <v>30</v>
      </c>
      <c r="Q1727" s="285">
        <f t="shared" si="1800"/>
        <v>1</v>
      </c>
      <c r="R1727" s="285">
        <f t="shared" si="1800"/>
        <v>64798</v>
      </c>
      <c r="S1727" s="194">
        <f>AVERAGE(I1719:I1748)</f>
        <v>24.166666666666668</v>
      </c>
    </row>
    <row r="1728" spans="1:19" ht="15.75">
      <c r="A1728" s="284">
        <f t="shared" si="1785"/>
        <v>43136</v>
      </c>
      <c r="B1728" s="285">
        <f t="shared" si="1786"/>
        <v>10</v>
      </c>
      <c r="C1728" s="125" t="s">
        <v>36</v>
      </c>
      <c r="D1728" s="66" t="s">
        <v>816</v>
      </c>
      <c r="E1728" s="66" t="s">
        <v>817</v>
      </c>
      <c r="F1728" s="173">
        <v>103</v>
      </c>
      <c r="G1728" s="66" t="s">
        <v>670</v>
      </c>
      <c r="H1728" s="285">
        <f t="shared" si="1787"/>
        <v>61</v>
      </c>
      <c r="I1728" s="65">
        <v>60</v>
      </c>
      <c r="J1728" s="192">
        <v>16</v>
      </c>
      <c r="K1728" s="192">
        <f t="shared" si="1793"/>
        <v>2160</v>
      </c>
      <c r="L1728" s="193">
        <v>71</v>
      </c>
      <c r="M1728" s="194">
        <f t="shared" si="1797"/>
        <v>135</v>
      </c>
      <c r="N1728" s="242">
        <f t="shared" si="1798"/>
        <v>130.5625</v>
      </c>
      <c r="O1728" s="192">
        <v>165</v>
      </c>
      <c r="P1728" s="285">
        <f t="shared" ref="P1728:R1728" si="1801">P1727</f>
        <v>30</v>
      </c>
      <c r="Q1728" s="285">
        <f t="shared" si="1801"/>
        <v>1</v>
      </c>
      <c r="R1728" s="285">
        <f t="shared" si="1801"/>
        <v>64798</v>
      </c>
      <c r="S1728" s="66"/>
    </row>
    <row r="1729" spans="1:19" ht="15.75">
      <c r="A1729" s="284">
        <f t="shared" si="1785"/>
        <v>43136</v>
      </c>
      <c r="B1729" s="285">
        <f t="shared" si="1786"/>
        <v>11</v>
      </c>
      <c r="C1729" s="125" t="s">
        <v>924</v>
      </c>
      <c r="D1729" s="66" t="s">
        <v>924</v>
      </c>
      <c r="E1729" s="66" t="s">
        <v>545</v>
      </c>
      <c r="F1729" s="101">
        <v>100</v>
      </c>
      <c r="G1729" s="66" t="s">
        <v>670</v>
      </c>
      <c r="H1729" s="285">
        <f t="shared" si="1787"/>
        <v>61</v>
      </c>
      <c r="I1729" s="65">
        <v>24</v>
      </c>
      <c r="J1729" s="192">
        <v>16</v>
      </c>
      <c r="K1729" s="192">
        <f t="shared" si="1793"/>
        <v>2160</v>
      </c>
      <c r="L1729" s="193">
        <v>0</v>
      </c>
      <c r="M1729" s="194">
        <f>IF(J1729=0,0,(K1729)/J1729)</f>
        <v>135</v>
      </c>
      <c r="N1729" s="242">
        <f>IF(J1729=0,0,(K1729-L1729)/J1729)</f>
        <v>135</v>
      </c>
      <c r="O1729" s="192">
        <v>406</v>
      </c>
      <c r="P1729" s="285">
        <f t="shared" ref="P1729:R1729" si="1802">P1728</f>
        <v>30</v>
      </c>
      <c r="Q1729" s="285">
        <f t="shared" si="1802"/>
        <v>1</v>
      </c>
      <c r="R1729" s="285">
        <f t="shared" si="1802"/>
        <v>64798</v>
      </c>
      <c r="S1729" s="66"/>
    </row>
    <row r="1730" spans="1:19" ht="15.75">
      <c r="A1730" s="284">
        <f t="shared" si="1785"/>
        <v>43136</v>
      </c>
      <c r="B1730" s="285">
        <f t="shared" si="1786"/>
        <v>12</v>
      </c>
      <c r="C1730" s="455" t="s">
        <v>1007</v>
      </c>
      <c r="D1730" s="111" t="s">
        <v>1007</v>
      </c>
      <c r="E1730" s="111"/>
      <c r="F1730" s="173">
        <v>99</v>
      </c>
      <c r="G1730" s="28" t="s">
        <v>343</v>
      </c>
      <c r="H1730" s="285">
        <f t="shared" si="1787"/>
        <v>61</v>
      </c>
      <c r="I1730" s="65">
        <v>4</v>
      </c>
      <c r="J1730" s="192">
        <v>16</v>
      </c>
      <c r="K1730" s="192">
        <f t="shared" si="1793"/>
        <v>2160</v>
      </c>
      <c r="L1730" s="193">
        <v>49</v>
      </c>
      <c r="M1730" s="194">
        <f t="shared" ref="M1730:M1733" si="1803">IF(J1730=0,0,(K1730)/J1730)</f>
        <v>135</v>
      </c>
      <c r="N1730" s="242">
        <f>IF(J1730=0,0,(K1730-L1730)/J1730)</f>
        <v>131.9375</v>
      </c>
      <c r="O1730" s="192">
        <v>216</v>
      </c>
      <c r="P1730" s="285">
        <f t="shared" ref="P1730:R1730" si="1804">P1729</f>
        <v>30</v>
      </c>
      <c r="Q1730" s="285">
        <f t="shared" si="1804"/>
        <v>1</v>
      </c>
      <c r="R1730" s="285">
        <f t="shared" si="1804"/>
        <v>64798</v>
      </c>
      <c r="S1730" s="66"/>
    </row>
    <row r="1731" spans="1:19" ht="15.75">
      <c r="A1731" s="284">
        <f t="shared" si="1785"/>
        <v>43136</v>
      </c>
      <c r="B1731" s="285">
        <f t="shared" si="1786"/>
        <v>13</v>
      </c>
      <c r="C1731" s="66" t="s">
        <v>921</v>
      </c>
      <c r="D1731" s="66" t="s">
        <v>925</v>
      </c>
      <c r="E1731" s="66" t="s">
        <v>545</v>
      </c>
      <c r="F1731" s="101">
        <v>98</v>
      </c>
      <c r="G1731" s="66" t="s">
        <v>670</v>
      </c>
      <c r="H1731" s="285">
        <f t="shared" si="1787"/>
        <v>61</v>
      </c>
      <c r="I1731" s="65">
        <v>36</v>
      </c>
      <c r="J1731" s="192">
        <v>16</v>
      </c>
      <c r="K1731" s="192">
        <f t="shared" si="1793"/>
        <v>2160</v>
      </c>
      <c r="L1731" s="193">
        <v>95</v>
      </c>
      <c r="M1731" s="194">
        <f t="shared" si="1803"/>
        <v>135</v>
      </c>
      <c r="N1731" s="242">
        <f t="shared" ref="N1731:N1733" si="1805">IF(J1731=0,0,(K1731-L1731)/J1731)</f>
        <v>129.0625</v>
      </c>
      <c r="O1731" s="192">
        <v>107</v>
      </c>
      <c r="P1731" s="285">
        <f t="shared" ref="P1731:R1731" si="1806">P1730</f>
        <v>30</v>
      </c>
      <c r="Q1731" s="285">
        <f t="shared" si="1806"/>
        <v>1</v>
      </c>
      <c r="R1731" s="285">
        <f t="shared" si="1806"/>
        <v>64798</v>
      </c>
      <c r="S1731" s="66"/>
    </row>
    <row r="1732" spans="1:19" ht="15.75">
      <c r="A1732" s="284">
        <f t="shared" si="1785"/>
        <v>43136</v>
      </c>
      <c r="B1732" s="285">
        <f t="shared" si="1786"/>
        <v>14</v>
      </c>
      <c r="C1732" s="66" t="s">
        <v>986</v>
      </c>
      <c r="D1732" s="66"/>
      <c r="E1732" s="66"/>
      <c r="F1732" s="173">
        <v>96</v>
      </c>
      <c r="G1732" s="66" t="s">
        <v>343</v>
      </c>
      <c r="H1732" s="285">
        <f t="shared" si="1787"/>
        <v>61</v>
      </c>
      <c r="I1732" s="247">
        <v>10</v>
      </c>
      <c r="J1732" s="192">
        <v>16</v>
      </c>
      <c r="K1732" s="192">
        <f t="shared" si="1793"/>
        <v>2160</v>
      </c>
      <c r="L1732" s="193">
        <v>42</v>
      </c>
      <c r="M1732" s="250">
        <f t="shared" si="1803"/>
        <v>135</v>
      </c>
      <c r="N1732" s="251">
        <f t="shared" si="1805"/>
        <v>132.375</v>
      </c>
      <c r="O1732" s="192">
        <v>241</v>
      </c>
      <c r="P1732" s="285">
        <f t="shared" ref="P1732:R1732" si="1807">P1731</f>
        <v>30</v>
      </c>
      <c r="Q1732" s="285">
        <f t="shared" si="1807"/>
        <v>1</v>
      </c>
      <c r="R1732" s="285">
        <f t="shared" si="1807"/>
        <v>64798</v>
      </c>
      <c r="S1732" s="66"/>
    </row>
    <row r="1733" spans="1:19" ht="15.75">
      <c r="A1733" s="284">
        <f t="shared" si="1785"/>
        <v>43136</v>
      </c>
      <c r="B1733" s="285">
        <f t="shared" si="1786"/>
        <v>15</v>
      </c>
      <c r="C1733" s="28" t="s">
        <v>1001</v>
      </c>
      <c r="D1733" s="66" t="s">
        <v>1001</v>
      </c>
      <c r="E1733" s="66"/>
      <c r="F1733" s="101">
        <v>96</v>
      </c>
      <c r="G1733" s="66" t="s">
        <v>670</v>
      </c>
      <c r="H1733" s="285">
        <f t="shared" si="1787"/>
        <v>61</v>
      </c>
      <c r="I1733" s="65">
        <v>5</v>
      </c>
      <c r="J1733" s="192">
        <v>16</v>
      </c>
      <c r="K1733" s="192">
        <f t="shared" si="1793"/>
        <v>2160</v>
      </c>
      <c r="L1733" s="193">
        <v>61</v>
      </c>
      <c r="M1733" s="194">
        <f t="shared" si="1803"/>
        <v>135</v>
      </c>
      <c r="N1733" s="242">
        <f t="shared" si="1805"/>
        <v>131.1875</v>
      </c>
      <c r="O1733" s="192">
        <v>485</v>
      </c>
      <c r="P1733" s="285">
        <f t="shared" ref="P1733:R1733" si="1808">P1732</f>
        <v>30</v>
      </c>
      <c r="Q1733" s="285">
        <f t="shared" si="1808"/>
        <v>1</v>
      </c>
      <c r="R1733" s="285">
        <f t="shared" si="1808"/>
        <v>64798</v>
      </c>
      <c r="S1733" s="66"/>
    </row>
    <row r="1734" spans="1:19" ht="15.75">
      <c r="A1734" s="284">
        <f t="shared" si="1785"/>
        <v>43136</v>
      </c>
      <c r="B1734" s="285">
        <f t="shared" si="1786"/>
        <v>16</v>
      </c>
      <c r="C1734" s="66" t="s">
        <v>984</v>
      </c>
      <c r="D1734" s="66"/>
      <c r="E1734" s="66"/>
      <c r="F1734" s="300">
        <v>96</v>
      </c>
      <c r="G1734" s="66" t="s">
        <v>670</v>
      </c>
      <c r="H1734" s="285">
        <f t="shared" si="1787"/>
        <v>61</v>
      </c>
      <c r="I1734" s="247">
        <v>10</v>
      </c>
      <c r="J1734" s="192">
        <v>16</v>
      </c>
      <c r="K1734" s="192">
        <f t="shared" si="1793"/>
        <v>2160</v>
      </c>
      <c r="L1734" s="193">
        <v>0</v>
      </c>
      <c r="M1734" s="250">
        <f>IF(J1734=0,0,(K1734)/J1734)</f>
        <v>135</v>
      </c>
      <c r="N1734" s="251">
        <f>IF(J1734=0,0,(K1734-L1734)/J1734)</f>
        <v>135</v>
      </c>
      <c r="O1734" s="192">
        <v>206</v>
      </c>
      <c r="P1734" s="285">
        <f t="shared" ref="P1734:R1734" si="1809">P1733</f>
        <v>30</v>
      </c>
      <c r="Q1734" s="285">
        <f t="shared" si="1809"/>
        <v>1</v>
      </c>
      <c r="R1734" s="285">
        <f t="shared" si="1809"/>
        <v>64798</v>
      </c>
      <c r="S1734" s="66"/>
    </row>
    <row r="1735" spans="1:19" ht="15.75">
      <c r="A1735" s="284">
        <f t="shared" si="1785"/>
        <v>43136</v>
      </c>
      <c r="B1735" s="285">
        <f t="shared" si="1786"/>
        <v>17</v>
      </c>
      <c r="C1735" s="28" t="s">
        <v>381</v>
      </c>
      <c r="D1735" s="66" t="s">
        <v>928</v>
      </c>
      <c r="E1735" s="66" t="s">
        <v>545</v>
      </c>
      <c r="F1735" s="101">
        <v>95</v>
      </c>
      <c r="G1735" s="66" t="s">
        <v>670</v>
      </c>
      <c r="H1735" s="285">
        <f t="shared" si="1787"/>
        <v>61</v>
      </c>
      <c r="I1735" s="65">
        <v>55</v>
      </c>
      <c r="J1735" s="192">
        <v>16</v>
      </c>
      <c r="K1735" s="192">
        <f t="shared" si="1793"/>
        <v>2160</v>
      </c>
      <c r="L1735" s="193">
        <v>3</v>
      </c>
      <c r="M1735" s="194">
        <f t="shared" ref="M1735:M1747" si="1810">IF(J1735=0,0,(K1735)/J1735)</f>
        <v>135</v>
      </c>
      <c r="N1735" s="242">
        <f t="shared" ref="N1735:N1740" si="1811">IF(J1735=0,0,(K1735-L1735)/J1735)</f>
        <v>134.8125</v>
      </c>
      <c r="O1735" s="192">
        <v>285</v>
      </c>
      <c r="P1735" s="285">
        <f t="shared" ref="P1735:R1735" si="1812">P1734</f>
        <v>30</v>
      </c>
      <c r="Q1735" s="285">
        <f t="shared" si="1812"/>
        <v>1</v>
      </c>
      <c r="R1735" s="285">
        <f t="shared" si="1812"/>
        <v>64798</v>
      </c>
      <c r="S1735" s="66"/>
    </row>
    <row r="1736" spans="1:19" ht="15.75">
      <c r="A1736" s="284">
        <f t="shared" si="1785"/>
        <v>43136</v>
      </c>
      <c r="B1736" s="285">
        <f t="shared" si="1786"/>
        <v>18</v>
      </c>
      <c r="C1736" s="407" t="s">
        <v>579</v>
      </c>
      <c r="D1736" s="111" t="s">
        <v>397</v>
      </c>
      <c r="E1736" s="111" t="s">
        <v>810</v>
      </c>
      <c r="F1736" s="278">
        <v>95</v>
      </c>
      <c r="G1736" s="66" t="s">
        <v>670</v>
      </c>
      <c r="H1736" s="285">
        <f t="shared" si="1787"/>
        <v>61</v>
      </c>
      <c r="I1736" s="247">
        <v>43</v>
      </c>
      <c r="J1736" s="192">
        <v>16</v>
      </c>
      <c r="K1736" s="192">
        <f t="shared" si="1793"/>
        <v>2160</v>
      </c>
      <c r="L1736" s="193">
        <v>16</v>
      </c>
      <c r="M1736" s="250">
        <f t="shared" si="1810"/>
        <v>135</v>
      </c>
      <c r="N1736" s="251">
        <f t="shared" si="1811"/>
        <v>134</v>
      </c>
      <c r="O1736" s="192">
        <v>386</v>
      </c>
      <c r="P1736" s="285">
        <f t="shared" ref="P1736:R1736" si="1813">P1735</f>
        <v>30</v>
      </c>
      <c r="Q1736" s="285">
        <f t="shared" si="1813"/>
        <v>1</v>
      </c>
      <c r="R1736" s="285">
        <f t="shared" si="1813"/>
        <v>64798</v>
      </c>
      <c r="S1736" s="66"/>
    </row>
    <row r="1737" spans="1:19" ht="15.75">
      <c r="A1737" s="284">
        <f t="shared" si="1785"/>
        <v>43136</v>
      </c>
      <c r="B1737" s="285">
        <f t="shared" si="1786"/>
        <v>19</v>
      </c>
      <c r="C1737" s="66" t="s">
        <v>577</v>
      </c>
      <c r="D1737" s="66" t="s">
        <v>577</v>
      </c>
      <c r="E1737" s="66" t="s">
        <v>545</v>
      </c>
      <c r="F1737" s="278">
        <v>93</v>
      </c>
      <c r="G1737" s="66" t="s">
        <v>670</v>
      </c>
      <c r="H1737" s="285">
        <f t="shared" si="1787"/>
        <v>61</v>
      </c>
      <c r="I1737" s="247">
        <v>33</v>
      </c>
      <c r="J1737" s="192">
        <v>16</v>
      </c>
      <c r="K1737" s="192">
        <f t="shared" si="1793"/>
        <v>2160</v>
      </c>
      <c r="L1737" s="193">
        <v>0</v>
      </c>
      <c r="M1737" s="250">
        <f t="shared" si="1810"/>
        <v>135</v>
      </c>
      <c r="N1737" s="251">
        <f t="shared" si="1811"/>
        <v>135</v>
      </c>
      <c r="O1737" s="192">
        <v>408</v>
      </c>
      <c r="P1737" s="285">
        <f t="shared" ref="P1737:R1737" si="1814">P1736</f>
        <v>30</v>
      </c>
      <c r="Q1737" s="285">
        <f t="shared" si="1814"/>
        <v>1</v>
      </c>
      <c r="R1737" s="285">
        <f t="shared" si="1814"/>
        <v>64798</v>
      </c>
      <c r="S1737" s="66"/>
    </row>
    <row r="1738" spans="1:19" ht="15.75">
      <c r="A1738" s="284">
        <f t="shared" si="1785"/>
        <v>43136</v>
      </c>
      <c r="B1738" s="285">
        <f t="shared" si="1786"/>
        <v>20</v>
      </c>
      <c r="C1738" s="66" t="s">
        <v>1012</v>
      </c>
      <c r="D1738" s="66" t="s">
        <v>1012</v>
      </c>
      <c r="E1738" s="66"/>
      <c r="F1738" s="432">
        <v>89</v>
      </c>
      <c r="G1738" s="66" t="s">
        <v>670</v>
      </c>
      <c r="H1738" s="285">
        <f t="shared" si="1787"/>
        <v>61</v>
      </c>
      <c r="I1738" s="65">
        <v>3</v>
      </c>
      <c r="J1738" s="192">
        <v>16</v>
      </c>
      <c r="K1738" s="192">
        <f t="shared" si="1793"/>
        <v>2160</v>
      </c>
      <c r="L1738" s="193">
        <v>39</v>
      </c>
      <c r="M1738" s="194">
        <f>IF(J1738=0,0,(K1738)/J1738)</f>
        <v>135</v>
      </c>
      <c r="N1738" s="242">
        <f>IF(J1738=0,0,(K1738-L1738)/J1738)</f>
        <v>132.5625</v>
      </c>
      <c r="O1738" s="192">
        <v>358</v>
      </c>
      <c r="P1738" s="285">
        <f t="shared" ref="P1738:R1738" si="1815">P1737</f>
        <v>30</v>
      </c>
      <c r="Q1738" s="285">
        <f t="shared" si="1815"/>
        <v>1</v>
      </c>
      <c r="R1738" s="285">
        <f t="shared" si="1815"/>
        <v>64798</v>
      </c>
      <c r="S1738" s="66"/>
    </row>
    <row r="1739" spans="1:19" ht="15.75">
      <c r="A1739" s="284">
        <f t="shared" si="1785"/>
        <v>43136</v>
      </c>
      <c r="B1739" s="285">
        <f t="shared" si="1786"/>
        <v>21</v>
      </c>
      <c r="C1739" s="66" t="s">
        <v>956</v>
      </c>
      <c r="D1739" s="66"/>
      <c r="E1739" s="66"/>
      <c r="F1739" s="300">
        <v>89</v>
      </c>
      <c r="G1739" s="66" t="s">
        <v>670</v>
      </c>
      <c r="H1739" s="285">
        <f t="shared" si="1787"/>
        <v>61</v>
      </c>
      <c r="I1739" s="247">
        <v>11</v>
      </c>
      <c r="J1739" s="192">
        <v>16</v>
      </c>
      <c r="K1739" s="192">
        <f t="shared" si="1793"/>
        <v>2160</v>
      </c>
      <c r="L1739" s="193">
        <v>7</v>
      </c>
      <c r="M1739" s="250">
        <f t="shared" si="1810"/>
        <v>135</v>
      </c>
      <c r="N1739" s="251">
        <f t="shared" si="1811"/>
        <v>134.5625</v>
      </c>
      <c r="O1739" s="192">
        <v>160</v>
      </c>
      <c r="P1739" s="285">
        <f t="shared" ref="P1739:R1739" si="1816">P1738</f>
        <v>30</v>
      </c>
      <c r="Q1739" s="285">
        <f t="shared" si="1816"/>
        <v>1</v>
      </c>
      <c r="R1739" s="285">
        <f t="shared" si="1816"/>
        <v>64798</v>
      </c>
      <c r="S1739" s="66"/>
    </row>
    <row r="1740" spans="1:19" ht="15.75">
      <c r="A1740" s="284">
        <f t="shared" si="1785"/>
        <v>43136</v>
      </c>
      <c r="B1740" s="285">
        <f t="shared" si="1786"/>
        <v>22</v>
      </c>
      <c r="C1740" s="449" t="s">
        <v>943</v>
      </c>
      <c r="D1740" s="449" t="s">
        <v>943</v>
      </c>
      <c r="E1740" s="449" t="s">
        <v>545</v>
      </c>
      <c r="F1740" s="101">
        <v>86</v>
      </c>
      <c r="G1740" s="28" t="s">
        <v>343</v>
      </c>
      <c r="H1740" s="285">
        <f t="shared" si="1787"/>
        <v>61</v>
      </c>
      <c r="I1740" s="65">
        <v>16</v>
      </c>
      <c r="J1740" s="192">
        <v>16</v>
      </c>
      <c r="K1740" s="192">
        <f t="shared" si="1793"/>
        <v>2160</v>
      </c>
      <c r="L1740" s="193">
        <v>16</v>
      </c>
      <c r="M1740" s="194">
        <f t="shared" si="1810"/>
        <v>135</v>
      </c>
      <c r="N1740" s="242">
        <f t="shared" si="1811"/>
        <v>134</v>
      </c>
      <c r="O1740" s="192">
        <v>133</v>
      </c>
      <c r="P1740" s="285">
        <f t="shared" ref="P1740:R1740" si="1817">P1739</f>
        <v>30</v>
      </c>
      <c r="Q1740" s="285">
        <f t="shared" si="1817"/>
        <v>1</v>
      </c>
      <c r="R1740" s="285">
        <f t="shared" si="1817"/>
        <v>64798</v>
      </c>
      <c r="S1740" s="66"/>
    </row>
    <row r="1741" spans="1:19" ht="15.75">
      <c r="A1741" s="284">
        <f t="shared" si="1785"/>
        <v>43136</v>
      </c>
      <c r="B1741" s="285">
        <f t="shared" si="1786"/>
        <v>23</v>
      </c>
      <c r="C1741" s="449" t="s">
        <v>616</v>
      </c>
      <c r="D1741" s="449" t="s">
        <v>616</v>
      </c>
      <c r="E1741" s="449"/>
      <c r="F1741" s="278">
        <v>86</v>
      </c>
      <c r="G1741" s="28" t="s">
        <v>343</v>
      </c>
      <c r="H1741" s="285">
        <f t="shared" si="1787"/>
        <v>61</v>
      </c>
      <c r="I1741" s="65">
        <v>7</v>
      </c>
      <c r="J1741" s="192">
        <v>16</v>
      </c>
      <c r="K1741" s="192">
        <f t="shared" si="1793"/>
        <v>2160</v>
      </c>
      <c r="L1741" s="193">
        <v>0</v>
      </c>
      <c r="M1741" s="194">
        <f>IF(J1741=0,0,(K1741)/J1741)</f>
        <v>135</v>
      </c>
      <c r="N1741" s="242">
        <f>IF(J1741=0,0,(K1741-L1741)/J1741)</f>
        <v>135</v>
      </c>
      <c r="O1741" s="192">
        <v>318</v>
      </c>
      <c r="P1741" s="285">
        <f t="shared" ref="P1741:R1741" si="1818">P1740</f>
        <v>30</v>
      </c>
      <c r="Q1741" s="285">
        <f t="shared" si="1818"/>
        <v>1</v>
      </c>
      <c r="R1741" s="285">
        <f t="shared" si="1818"/>
        <v>64798</v>
      </c>
      <c r="S1741" s="66"/>
    </row>
    <row r="1742" spans="1:19" ht="15.75">
      <c r="A1742" s="284">
        <f t="shared" si="1785"/>
        <v>43136</v>
      </c>
      <c r="B1742" s="285">
        <f t="shared" si="1786"/>
        <v>24</v>
      </c>
      <c r="C1742" s="360" t="s">
        <v>963</v>
      </c>
      <c r="D1742" s="130"/>
      <c r="E1742" s="130"/>
      <c r="F1742" s="300">
        <v>81</v>
      </c>
      <c r="G1742" s="66" t="s">
        <v>670</v>
      </c>
      <c r="H1742" s="285">
        <f t="shared" si="1787"/>
        <v>61</v>
      </c>
      <c r="I1742" s="247">
        <v>16</v>
      </c>
      <c r="J1742" s="192">
        <v>16</v>
      </c>
      <c r="K1742" s="192">
        <f t="shared" si="1793"/>
        <v>2160</v>
      </c>
      <c r="L1742" s="193">
        <v>12</v>
      </c>
      <c r="M1742" s="250">
        <f t="shared" si="1810"/>
        <v>135</v>
      </c>
      <c r="N1742" s="251">
        <f t="shared" ref="N1742:N1743" si="1819">IF(J1742=0,0,(K1742-L1742)/J1742)</f>
        <v>134.25</v>
      </c>
      <c r="O1742" s="192">
        <v>146</v>
      </c>
      <c r="P1742" s="285">
        <f t="shared" ref="P1742:R1742" si="1820">P1741</f>
        <v>30</v>
      </c>
      <c r="Q1742" s="285">
        <f t="shared" si="1820"/>
        <v>1</v>
      </c>
      <c r="R1742" s="285">
        <f t="shared" si="1820"/>
        <v>64798</v>
      </c>
      <c r="S1742" s="66"/>
    </row>
    <row r="1743" spans="1:19" ht="15.75">
      <c r="A1743" s="284">
        <f t="shared" si="1785"/>
        <v>43136</v>
      </c>
      <c r="B1743" s="285">
        <f t="shared" si="1786"/>
        <v>25</v>
      </c>
      <c r="C1743" s="111" t="s">
        <v>1002</v>
      </c>
      <c r="D1743" s="111" t="s">
        <v>1002</v>
      </c>
      <c r="E1743" s="111"/>
      <c r="F1743" s="101">
        <v>79</v>
      </c>
      <c r="G1743" s="66" t="s">
        <v>343</v>
      </c>
      <c r="H1743" s="285">
        <f t="shared" si="1787"/>
        <v>61</v>
      </c>
      <c r="I1743" s="65">
        <v>5</v>
      </c>
      <c r="J1743" s="192">
        <v>16</v>
      </c>
      <c r="K1743" s="192">
        <f t="shared" si="1793"/>
        <v>2160</v>
      </c>
      <c r="L1743" s="193">
        <v>41</v>
      </c>
      <c r="M1743" s="194">
        <f t="shared" ref="M1743" si="1821">IF(J1743=0,0,(K1743)/J1743)</f>
        <v>135</v>
      </c>
      <c r="N1743" s="242">
        <f t="shared" si="1819"/>
        <v>132.4375</v>
      </c>
      <c r="O1743" s="192">
        <v>41</v>
      </c>
      <c r="P1743" s="285">
        <f t="shared" ref="P1743:R1743" si="1822">P1742</f>
        <v>30</v>
      </c>
      <c r="Q1743" s="285">
        <f t="shared" si="1822"/>
        <v>1</v>
      </c>
      <c r="R1743" s="285">
        <f t="shared" si="1822"/>
        <v>64798</v>
      </c>
      <c r="S1743" s="66"/>
    </row>
    <row r="1744" spans="1:19" ht="15.75">
      <c r="A1744" s="284">
        <f t="shared" si="1785"/>
        <v>43136</v>
      </c>
      <c r="B1744" s="285">
        <f t="shared" si="1786"/>
        <v>26</v>
      </c>
      <c r="C1744" s="66" t="s">
        <v>1011</v>
      </c>
      <c r="D1744" s="66" t="s">
        <v>1011</v>
      </c>
      <c r="E1744" s="66"/>
      <c r="F1744" s="432">
        <v>79</v>
      </c>
      <c r="G1744" s="66" t="s">
        <v>343</v>
      </c>
      <c r="H1744" s="285">
        <f t="shared" si="1787"/>
        <v>61</v>
      </c>
      <c r="I1744" s="65">
        <v>3</v>
      </c>
      <c r="J1744" s="192">
        <v>16</v>
      </c>
      <c r="K1744" s="192">
        <f t="shared" si="1793"/>
        <v>2160</v>
      </c>
      <c r="L1744" s="193">
        <v>221</v>
      </c>
      <c r="M1744" s="194">
        <f t="shared" si="1810"/>
        <v>135</v>
      </c>
      <c r="N1744" s="242">
        <f>IF(J1744=0,0,(K1744-L1744)/J1744)</f>
        <v>121.1875</v>
      </c>
      <c r="O1744" s="192">
        <v>161</v>
      </c>
      <c r="P1744" s="285">
        <f t="shared" ref="P1744:R1744" si="1823">P1743</f>
        <v>30</v>
      </c>
      <c r="Q1744" s="285">
        <f t="shared" si="1823"/>
        <v>1</v>
      </c>
      <c r="R1744" s="285">
        <f t="shared" si="1823"/>
        <v>64798</v>
      </c>
      <c r="S1744" s="66"/>
    </row>
    <row r="1745" spans="1:19" ht="15.75">
      <c r="A1745" s="284">
        <f t="shared" si="1785"/>
        <v>43136</v>
      </c>
      <c r="B1745" s="285">
        <f t="shared" si="1786"/>
        <v>27</v>
      </c>
      <c r="C1745" s="28" t="s">
        <v>576</v>
      </c>
      <c r="D1745" s="66" t="s">
        <v>826</v>
      </c>
      <c r="E1745" s="66" t="s">
        <v>810</v>
      </c>
      <c r="F1745" s="278">
        <v>78</v>
      </c>
      <c r="G1745" s="293" t="s">
        <v>536</v>
      </c>
      <c r="H1745" s="285">
        <f t="shared" si="1787"/>
        <v>61</v>
      </c>
      <c r="I1745" s="247">
        <v>58</v>
      </c>
      <c r="J1745" s="192">
        <v>16</v>
      </c>
      <c r="K1745" s="192">
        <f t="shared" si="1793"/>
        <v>2160</v>
      </c>
      <c r="L1745" s="193">
        <v>22</v>
      </c>
      <c r="M1745" s="250">
        <f t="shared" si="1810"/>
        <v>135</v>
      </c>
      <c r="N1745" s="251">
        <f t="shared" ref="N1745:N1748" si="1824">IF(J1745=0,0,(K1745-L1745)/J1745)</f>
        <v>133.625</v>
      </c>
      <c r="O1745" s="248">
        <v>171</v>
      </c>
      <c r="P1745" s="285">
        <f t="shared" ref="P1745:R1745" si="1825">P1744</f>
        <v>30</v>
      </c>
      <c r="Q1745" s="285">
        <f t="shared" si="1825"/>
        <v>1</v>
      </c>
      <c r="R1745" s="285">
        <f t="shared" si="1825"/>
        <v>64798</v>
      </c>
      <c r="S1745" s="66"/>
    </row>
    <row r="1746" spans="1:19" ht="15.75">
      <c r="A1746" s="284">
        <f t="shared" si="1785"/>
        <v>43136</v>
      </c>
      <c r="B1746" s="285">
        <f t="shared" si="1786"/>
        <v>28</v>
      </c>
      <c r="C1746" s="360" t="s">
        <v>614</v>
      </c>
      <c r="D1746" s="130" t="s">
        <v>929</v>
      </c>
      <c r="E1746" s="130" t="s">
        <v>545</v>
      </c>
      <c r="F1746" s="101">
        <v>78</v>
      </c>
      <c r="G1746" s="66" t="s">
        <v>670</v>
      </c>
      <c r="H1746" s="285">
        <f t="shared" si="1787"/>
        <v>61</v>
      </c>
      <c r="I1746" s="65">
        <v>56</v>
      </c>
      <c r="J1746" s="192">
        <v>16</v>
      </c>
      <c r="K1746" s="192">
        <f t="shared" si="1793"/>
        <v>2160</v>
      </c>
      <c r="L1746" s="193">
        <v>49</v>
      </c>
      <c r="M1746" s="194">
        <f t="shared" si="1810"/>
        <v>135</v>
      </c>
      <c r="N1746" s="242">
        <f t="shared" si="1824"/>
        <v>131.9375</v>
      </c>
      <c r="O1746" s="192">
        <v>195</v>
      </c>
      <c r="P1746" s="285">
        <f t="shared" ref="P1746:R1746" si="1826">P1745</f>
        <v>30</v>
      </c>
      <c r="Q1746" s="285">
        <f t="shared" si="1826"/>
        <v>1</v>
      </c>
      <c r="R1746" s="285">
        <f t="shared" si="1826"/>
        <v>64798</v>
      </c>
      <c r="S1746" s="66"/>
    </row>
    <row r="1747" spans="1:19" ht="15.75">
      <c r="A1747" s="284">
        <f t="shared" si="1785"/>
        <v>43136</v>
      </c>
      <c r="B1747" s="285">
        <f t="shared" si="1786"/>
        <v>29</v>
      </c>
      <c r="C1747" s="360" t="s">
        <v>1003</v>
      </c>
      <c r="D1747" s="130" t="s">
        <v>1003</v>
      </c>
      <c r="E1747" s="130"/>
      <c r="F1747" s="101">
        <v>73</v>
      </c>
      <c r="G1747" s="66" t="s">
        <v>343</v>
      </c>
      <c r="H1747" s="285">
        <f t="shared" si="1787"/>
        <v>61</v>
      </c>
      <c r="I1747" s="65">
        <v>5</v>
      </c>
      <c r="J1747" s="192">
        <v>16</v>
      </c>
      <c r="K1747" s="192">
        <f t="shared" si="1793"/>
        <v>2160</v>
      </c>
      <c r="L1747" s="193">
        <v>10</v>
      </c>
      <c r="M1747" s="194">
        <f t="shared" si="1810"/>
        <v>135</v>
      </c>
      <c r="N1747" s="242">
        <f t="shared" si="1824"/>
        <v>134.375</v>
      </c>
      <c r="O1747" s="192">
        <v>30</v>
      </c>
      <c r="P1747" s="285">
        <f t="shared" ref="P1747:R1747" si="1827">P1746</f>
        <v>30</v>
      </c>
      <c r="Q1747" s="285">
        <f t="shared" si="1827"/>
        <v>1</v>
      </c>
      <c r="R1747" s="285">
        <f t="shared" si="1827"/>
        <v>64798</v>
      </c>
      <c r="S1747" s="66"/>
    </row>
    <row r="1748" spans="1:19" ht="15.75">
      <c r="A1748" s="284">
        <f t="shared" si="1785"/>
        <v>43136</v>
      </c>
      <c r="B1748" s="285">
        <f t="shared" si="1786"/>
        <v>30</v>
      </c>
      <c r="C1748" s="28" t="s">
        <v>881</v>
      </c>
      <c r="D1748" s="66" t="s">
        <v>881</v>
      </c>
      <c r="E1748" s="66" t="s">
        <v>545</v>
      </c>
      <c r="F1748" s="278">
        <v>68</v>
      </c>
      <c r="G1748" s="66" t="s">
        <v>343</v>
      </c>
      <c r="H1748" s="285">
        <f t="shared" si="1787"/>
        <v>61</v>
      </c>
      <c r="I1748" s="65">
        <v>28</v>
      </c>
      <c r="J1748" s="192">
        <v>16</v>
      </c>
      <c r="K1748" s="192">
        <f t="shared" si="1793"/>
        <v>2160</v>
      </c>
      <c r="L1748" s="193">
        <v>76</v>
      </c>
      <c r="M1748" s="194">
        <f>IF(J1748=0,0,(K1748)/J1748)</f>
        <v>135</v>
      </c>
      <c r="N1748" s="242">
        <f t="shared" si="1824"/>
        <v>130.25</v>
      </c>
      <c r="O1748" s="192">
        <v>70</v>
      </c>
      <c r="P1748" s="285">
        <f t="shared" ref="P1748:R1748" si="1828">P1747</f>
        <v>30</v>
      </c>
      <c r="Q1748" s="285">
        <f t="shared" si="1828"/>
        <v>1</v>
      </c>
      <c r="R1748" s="285">
        <f t="shared" si="1828"/>
        <v>64798</v>
      </c>
      <c r="S1748" s="66"/>
    </row>
    <row r="1749" spans="1:19" ht="15.75">
      <c r="A1749" s="280">
        <f>A1748+7</f>
        <v>43143</v>
      </c>
      <c r="B1749" s="167">
        <v>1</v>
      </c>
      <c r="C1749" s="401" t="s">
        <v>969</v>
      </c>
      <c r="D1749" s="142" t="s">
        <v>965</v>
      </c>
      <c r="E1749" s="142"/>
      <c r="F1749" s="259">
        <v>173</v>
      </c>
      <c r="G1749" s="142" t="s">
        <v>670</v>
      </c>
      <c r="H1749" s="167">
        <f>H1748+1</f>
        <v>62</v>
      </c>
      <c r="I1749" s="141">
        <v>14</v>
      </c>
      <c r="J1749" s="183">
        <v>16</v>
      </c>
      <c r="K1749" s="183">
        <f>J1749*135</f>
        <v>2160</v>
      </c>
      <c r="L1749" s="184">
        <v>25</v>
      </c>
      <c r="M1749" s="185">
        <f t="shared" ref="M1749:M1750" si="1829">IF(J1749=0,0,(K1749)/J1749)</f>
        <v>135</v>
      </c>
      <c r="N1749" s="256">
        <f>IF(J1749=0,0,(K1749-L1749)/J1749)</f>
        <v>133.4375</v>
      </c>
      <c r="O1749" s="183">
        <v>1284</v>
      </c>
      <c r="P1749" s="167">
        <f>COUNTA(C1749:C1778)</f>
        <v>30</v>
      </c>
      <c r="Q1749" s="167">
        <v>1</v>
      </c>
      <c r="R1749" s="167">
        <f>SUM(K1749:K1778)</f>
        <v>64778</v>
      </c>
      <c r="S1749" s="413">
        <f>SUM(L1749:L1778)</f>
        <v>1419</v>
      </c>
    </row>
    <row r="1750" spans="1:19" ht="15.75">
      <c r="A1750" s="280">
        <f>A1749</f>
        <v>43143</v>
      </c>
      <c r="B1750" s="167">
        <f>B1749+1</f>
        <v>2</v>
      </c>
      <c r="C1750" s="401" t="s">
        <v>1009</v>
      </c>
      <c r="D1750" s="142" t="s">
        <v>1009</v>
      </c>
      <c r="E1750" s="142"/>
      <c r="F1750" s="259">
        <v>138</v>
      </c>
      <c r="G1750" s="149" t="s">
        <v>670</v>
      </c>
      <c r="H1750" s="167">
        <f>H1749</f>
        <v>62</v>
      </c>
      <c r="I1750" s="141">
        <v>4</v>
      </c>
      <c r="J1750" s="183">
        <v>16</v>
      </c>
      <c r="K1750" s="183">
        <f t="shared" ref="K1750:K1753" si="1830">J1750*135</f>
        <v>2160</v>
      </c>
      <c r="L1750" s="184">
        <v>0</v>
      </c>
      <c r="M1750" s="185">
        <f t="shared" si="1829"/>
        <v>135</v>
      </c>
      <c r="N1750" s="256">
        <f>IF(J1750=0,0,(K1750-L1750)/J1750)</f>
        <v>135</v>
      </c>
      <c r="O1750" s="183">
        <v>1116</v>
      </c>
      <c r="P1750" s="167">
        <f>P1749</f>
        <v>30</v>
      </c>
      <c r="Q1750" s="167">
        <f>Q1749</f>
        <v>1</v>
      </c>
      <c r="R1750" s="167">
        <f>R1749</f>
        <v>64778</v>
      </c>
      <c r="S1750" s="142" t="s">
        <v>744</v>
      </c>
    </row>
    <row r="1751" spans="1:19" ht="15.75">
      <c r="A1751" s="280">
        <f t="shared" ref="A1751:A1778" si="1831">A1750</f>
        <v>43143</v>
      </c>
      <c r="B1751" s="167">
        <f t="shared" ref="B1751:B1778" si="1832">B1750+1</f>
        <v>3</v>
      </c>
      <c r="C1751" s="144" t="s">
        <v>402</v>
      </c>
      <c r="D1751" s="144" t="s">
        <v>551</v>
      </c>
      <c r="E1751" s="142" t="s">
        <v>545</v>
      </c>
      <c r="F1751" s="170">
        <v>126</v>
      </c>
      <c r="G1751" s="149" t="s">
        <v>670</v>
      </c>
      <c r="H1751" s="167">
        <f t="shared" ref="H1751:H1778" si="1833">H1750</f>
        <v>62</v>
      </c>
      <c r="I1751" s="141">
        <v>51</v>
      </c>
      <c r="J1751" s="183">
        <v>16</v>
      </c>
      <c r="K1751" s="183">
        <f t="shared" si="1830"/>
        <v>2160</v>
      </c>
      <c r="L1751" s="184">
        <v>6</v>
      </c>
      <c r="M1751" s="185">
        <f>IF(J1751=0,0,(K1751)/J1751)</f>
        <v>135</v>
      </c>
      <c r="N1751" s="256">
        <f t="shared" ref="N1751" si="1834">IF(J1751=0,0,(K1751-L1751)/J1751)</f>
        <v>134.625</v>
      </c>
      <c r="O1751" s="183">
        <v>149</v>
      </c>
      <c r="P1751" s="167">
        <f t="shared" ref="P1751:R1751" si="1835">P1750</f>
        <v>30</v>
      </c>
      <c r="Q1751" s="167">
        <f t="shared" si="1835"/>
        <v>1</v>
      </c>
      <c r="R1751" s="167">
        <f t="shared" si="1835"/>
        <v>64778</v>
      </c>
      <c r="S1751" s="185">
        <f>AVERAGE(M1749:M1778)</f>
        <v>134.95416666666668</v>
      </c>
    </row>
    <row r="1752" spans="1:19" ht="15.75">
      <c r="A1752" s="280">
        <f t="shared" si="1831"/>
        <v>43143</v>
      </c>
      <c r="B1752" s="167">
        <f t="shared" si="1832"/>
        <v>4</v>
      </c>
      <c r="C1752" s="144" t="s">
        <v>911</v>
      </c>
      <c r="D1752" s="297"/>
      <c r="E1752" s="297"/>
      <c r="F1752" s="170">
        <v>125</v>
      </c>
      <c r="G1752" s="149" t="s">
        <v>670</v>
      </c>
      <c r="H1752" s="167">
        <f t="shared" si="1833"/>
        <v>62</v>
      </c>
      <c r="I1752" s="141">
        <v>22</v>
      </c>
      <c r="J1752" s="183">
        <v>16</v>
      </c>
      <c r="K1752" s="183">
        <f t="shared" si="1830"/>
        <v>2160</v>
      </c>
      <c r="L1752" s="184">
        <v>7</v>
      </c>
      <c r="M1752" s="185">
        <f>IF(J1752=0,0,(K1752)/J1752)</f>
        <v>135</v>
      </c>
      <c r="N1752" s="256">
        <f>IF(J1752=0,0,(K1752-L1752)/J1752)</f>
        <v>134.5625</v>
      </c>
      <c r="O1752" s="183">
        <v>333</v>
      </c>
      <c r="P1752" s="167">
        <f t="shared" ref="P1752:R1752" si="1836">P1751</f>
        <v>30</v>
      </c>
      <c r="Q1752" s="167">
        <f t="shared" si="1836"/>
        <v>1</v>
      </c>
      <c r="R1752" s="167">
        <f t="shared" si="1836"/>
        <v>64778</v>
      </c>
      <c r="S1752" s="142" t="s">
        <v>760</v>
      </c>
    </row>
    <row r="1753" spans="1:19" ht="15.75">
      <c r="A1753" s="280">
        <f t="shared" si="1831"/>
        <v>43143</v>
      </c>
      <c r="B1753" s="167">
        <f t="shared" si="1832"/>
        <v>5</v>
      </c>
      <c r="C1753" s="144" t="s">
        <v>920</v>
      </c>
      <c r="D1753" s="142" t="s">
        <v>927</v>
      </c>
      <c r="E1753" s="142" t="s">
        <v>545</v>
      </c>
      <c r="F1753" s="168">
        <v>117</v>
      </c>
      <c r="G1753" s="142" t="s">
        <v>670</v>
      </c>
      <c r="H1753" s="167">
        <f t="shared" si="1833"/>
        <v>62</v>
      </c>
      <c r="I1753" s="141">
        <v>23</v>
      </c>
      <c r="J1753" s="183">
        <v>16</v>
      </c>
      <c r="K1753" s="183">
        <f t="shared" si="1830"/>
        <v>2160</v>
      </c>
      <c r="L1753" s="184">
        <v>56</v>
      </c>
      <c r="M1753" s="185">
        <f t="shared" ref="M1753:M1754" si="1837">IF(J1753=0,0,(K1753)/J1753)</f>
        <v>135</v>
      </c>
      <c r="N1753" s="256">
        <f>IF(J1753=0,0,(K1753-L1753)/J1753)</f>
        <v>131.5</v>
      </c>
      <c r="O1753" s="183">
        <v>38</v>
      </c>
      <c r="P1753" s="167">
        <f t="shared" ref="P1753:R1753" si="1838">P1752</f>
        <v>30</v>
      </c>
      <c r="Q1753" s="167">
        <f t="shared" si="1838"/>
        <v>1</v>
      </c>
      <c r="R1753" s="167">
        <f t="shared" si="1838"/>
        <v>64778</v>
      </c>
      <c r="S1753" s="185">
        <f>AVERAGE(F1749:F1778)</f>
        <v>100.5</v>
      </c>
    </row>
    <row r="1754" spans="1:19" ht="15.75">
      <c r="A1754" s="280">
        <f t="shared" si="1831"/>
        <v>43143</v>
      </c>
      <c r="B1754" s="167">
        <f t="shared" si="1832"/>
        <v>6</v>
      </c>
      <c r="C1754" s="144" t="s">
        <v>1006</v>
      </c>
      <c r="D1754" s="142" t="s">
        <v>1006</v>
      </c>
      <c r="E1754" s="142"/>
      <c r="F1754" s="168">
        <v>112</v>
      </c>
      <c r="G1754" s="142" t="s">
        <v>670</v>
      </c>
      <c r="H1754" s="167">
        <f t="shared" si="1833"/>
        <v>62</v>
      </c>
      <c r="I1754" s="141">
        <v>5</v>
      </c>
      <c r="J1754" s="183">
        <v>16</v>
      </c>
      <c r="K1754" s="183">
        <f t="shared" ref="K1754:K1776" si="1839">J1754*135</f>
        <v>2160</v>
      </c>
      <c r="L1754" s="184">
        <v>22</v>
      </c>
      <c r="M1754" s="185">
        <f t="shared" si="1837"/>
        <v>135</v>
      </c>
      <c r="N1754" s="256">
        <f>IF(J1754=0,0,(K1754-L1754)/J1754)</f>
        <v>133.625</v>
      </c>
      <c r="O1754" s="183">
        <v>506</v>
      </c>
      <c r="P1754" s="167">
        <f t="shared" ref="P1754:R1754" si="1840">P1753</f>
        <v>30</v>
      </c>
      <c r="Q1754" s="167">
        <f t="shared" si="1840"/>
        <v>1</v>
      </c>
      <c r="R1754" s="167">
        <f t="shared" si="1840"/>
        <v>64778</v>
      </c>
      <c r="S1754" s="142" t="s">
        <v>791</v>
      </c>
    </row>
    <row r="1755" spans="1:19" ht="15.75">
      <c r="A1755" s="280">
        <f t="shared" si="1831"/>
        <v>43143</v>
      </c>
      <c r="B1755" s="167">
        <f t="shared" si="1832"/>
        <v>7</v>
      </c>
      <c r="C1755" s="144" t="s">
        <v>588</v>
      </c>
      <c r="D1755" s="142" t="s">
        <v>926</v>
      </c>
      <c r="E1755" s="142" t="s">
        <v>545</v>
      </c>
      <c r="F1755" s="168">
        <v>109</v>
      </c>
      <c r="G1755" s="142" t="s">
        <v>670</v>
      </c>
      <c r="H1755" s="167">
        <f t="shared" si="1833"/>
        <v>62</v>
      </c>
      <c r="I1755" s="141">
        <v>32</v>
      </c>
      <c r="J1755" s="183">
        <v>16</v>
      </c>
      <c r="K1755" s="183">
        <f t="shared" si="1839"/>
        <v>2160</v>
      </c>
      <c r="L1755" s="184">
        <v>25</v>
      </c>
      <c r="M1755" s="185">
        <f>IF(J1755=0,0,(K1755)/J1755)</f>
        <v>135</v>
      </c>
      <c r="N1755" s="256">
        <f>IF(J1755=0,0,(K1755-L1755)/J1755)</f>
        <v>133.4375</v>
      </c>
      <c r="O1755" s="183">
        <v>298</v>
      </c>
      <c r="P1755" s="167">
        <f t="shared" ref="P1755:R1755" si="1841">P1754</f>
        <v>30</v>
      </c>
      <c r="Q1755" s="167">
        <f t="shared" si="1841"/>
        <v>1</v>
      </c>
      <c r="R1755" s="167">
        <f t="shared" si="1841"/>
        <v>64778</v>
      </c>
      <c r="S1755" s="185">
        <f>S1751*P1749*16</f>
        <v>64778.000000000007</v>
      </c>
    </row>
    <row r="1756" spans="1:19" ht="15.75">
      <c r="A1756" s="280">
        <f t="shared" si="1831"/>
        <v>43143</v>
      </c>
      <c r="B1756" s="167">
        <f t="shared" si="1832"/>
        <v>8</v>
      </c>
      <c r="C1756" s="452" t="s">
        <v>967</v>
      </c>
      <c r="D1756" s="452" t="s">
        <v>967</v>
      </c>
      <c r="E1756" s="452" t="s">
        <v>545</v>
      </c>
      <c r="F1756" s="168">
        <v>108</v>
      </c>
      <c r="G1756" s="142" t="s">
        <v>670</v>
      </c>
      <c r="H1756" s="167">
        <f t="shared" si="1833"/>
        <v>62</v>
      </c>
      <c r="I1756" s="141">
        <v>10</v>
      </c>
      <c r="J1756" s="183">
        <v>16</v>
      </c>
      <c r="K1756" s="183">
        <v>2160</v>
      </c>
      <c r="L1756" s="184">
        <v>100</v>
      </c>
      <c r="M1756" s="185">
        <f>IF(J1756=0,0,(K1756)/J1756)</f>
        <v>135</v>
      </c>
      <c r="N1756" s="256">
        <f>IF(J1756=0,0,(K1756-L1756)/J1756)</f>
        <v>128.75</v>
      </c>
      <c r="O1756" s="183">
        <v>0</v>
      </c>
      <c r="P1756" s="167">
        <f t="shared" ref="P1756:R1756" si="1842">P1755</f>
        <v>30</v>
      </c>
      <c r="Q1756" s="167">
        <f t="shared" si="1842"/>
        <v>1</v>
      </c>
      <c r="R1756" s="167">
        <f t="shared" si="1842"/>
        <v>64778</v>
      </c>
      <c r="S1756" s="142" t="s">
        <v>771</v>
      </c>
    </row>
    <row r="1757" spans="1:19" ht="15.75">
      <c r="A1757" s="280">
        <f t="shared" si="1831"/>
        <v>43143</v>
      </c>
      <c r="B1757" s="167">
        <f t="shared" si="1832"/>
        <v>9</v>
      </c>
      <c r="C1757" s="144" t="s">
        <v>613</v>
      </c>
      <c r="D1757" s="142" t="s">
        <v>589</v>
      </c>
      <c r="E1757" s="142" t="s">
        <v>817</v>
      </c>
      <c r="F1757" s="170">
        <v>105</v>
      </c>
      <c r="G1757" s="142" t="s">
        <v>670</v>
      </c>
      <c r="H1757" s="167">
        <f t="shared" si="1833"/>
        <v>62</v>
      </c>
      <c r="I1757" s="141">
        <v>34</v>
      </c>
      <c r="J1757" s="183">
        <v>16</v>
      </c>
      <c r="K1757" s="183">
        <f t="shared" si="1839"/>
        <v>2160</v>
      </c>
      <c r="L1757" s="184">
        <v>0</v>
      </c>
      <c r="M1757" s="185">
        <f t="shared" ref="M1757:M1759" si="1843">IF(J1757=0,0,(K1757)/J1757)</f>
        <v>135</v>
      </c>
      <c r="N1757" s="256">
        <f t="shared" ref="N1757:N1759" si="1844">IF(J1757=0,0,(K1757-L1757)/J1757)</f>
        <v>135</v>
      </c>
      <c r="O1757" s="183">
        <v>94</v>
      </c>
      <c r="P1757" s="167">
        <f t="shared" ref="P1757:R1757" si="1845">P1756</f>
        <v>30</v>
      </c>
      <c r="Q1757" s="167">
        <f t="shared" si="1845"/>
        <v>1</v>
      </c>
      <c r="R1757" s="167">
        <f t="shared" si="1845"/>
        <v>64778</v>
      </c>
      <c r="S1757" s="142"/>
    </row>
    <row r="1758" spans="1:19" ht="15.75">
      <c r="A1758" s="280">
        <f t="shared" si="1831"/>
        <v>43143</v>
      </c>
      <c r="B1758" s="167">
        <f t="shared" si="1832"/>
        <v>10</v>
      </c>
      <c r="C1758" s="144" t="s">
        <v>597</v>
      </c>
      <c r="D1758" s="142" t="s">
        <v>618</v>
      </c>
      <c r="E1758" s="142" t="s">
        <v>545</v>
      </c>
      <c r="F1758" s="259">
        <v>104</v>
      </c>
      <c r="G1758" s="142" t="s">
        <v>670</v>
      </c>
      <c r="H1758" s="167">
        <f t="shared" si="1833"/>
        <v>62</v>
      </c>
      <c r="I1758" s="141">
        <v>61</v>
      </c>
      <c r="J1758" s="183">
        <v>16</v>
      </c>
      <c r="K1758" s="183">
        <f t="shared" si="1839"/>
        <v>2160</v>
      </c>
      <c r="L1758" s="184">
        <v>50</v>
      </c>
      <c r="M1758" s="185">
        <f t="shared" si="1843"/>
        <v>135</v>
      </c>
      <c r="N1758" s="256">
        <f t="shared" si="1844"/>
        <v>131.875</v>
      </c>
      <c r="O1758" s="183">
        <v>174</v>
      </c>
      <c r="P1758" s="167">
        <f t="shared" ref="P1758:R1758" si="1846">P1757</f>
        <v>30</v>
      </c>
      <c r="Q1758" s="167">
        <f t="shared" si="1846"/>
        <v>1</v>
      </c>
      <c r="R1758" s="167">
        <f t="shared" si="1846"/>
        <v>64778</v>
      </c>
      <c r="S1758" s="185">
        <f>AVERAGE(I1749:I1778)</f>
        <v>23.766666666666666</v>
      </c>
    </row>
    <row r="1759" spans="1:19" ht="15.75">
      <c r="A1759" s="280">
        <f t="shared" si="1831"/>
        <v>43143</v>
      </c>
      <c r="B1759" s="167">
        <f t="shared" si="1832"/>
        <v>11</v>
      </c>
      <c r="C1759" s="144" t="s">
        <v>36</v>
      </c>
      <c r="D1759" s="142" t="s">
        <v>816</v>
      </c>
      <c r="E1759" s="142" t="s">
        <v>817</v>
      </c>
      <c r="F1759" s="170">
        <v>104</v>
      </c>
      <c r="G1759" s="142" t="s">
        <v>670</v>
      </c>
      <c r="H1759" s="167">
        <f t="shared" si="1833"/>
        <v>62</v>
      </c>
      <c r="I1759" s="141">
        <v>61</v>
      </c>
      <c r="J1759" s="183">
        <v>16</v>
      </c>
      <c r="K1759" s="183">
        <f t="shared" si="1839"/>
        <v>2160</v>
      </c>
      <c r="L1759" s="184">
        <v>116</v>
      </c>
      <c r="M1759" s="185">
        <f t="shared" si="1843"/>
        <v>135</v>
      </c>
      <c r="N1759" s="256">
        <f t="shared" si="1844"/>
        <v>127.75</v>
      </c>
      <c r="O1759" s="183">
        <v>165</v>
      </c>
      <c r="P1759" s="167">
        <f t="shared" ref="P1759:R1759" si="1847">P1758</f>
        <v>30</v>
      </c>
      <c r="Q1759" s="167">
        <f t="shared" si="1847"/>
        <v>1</v>
      </c>
      <c r="R1759" s="167">
        <f t="shared" si="1847"/>
        <v>64778</v>
      </c>
      <c r="S1759" s="142"/>
    </row>
    <row r="1760" spans="1:19" ht="15.75">
      <c r="A1760" s="280">
        <f t="shared" si="1831"/>
        <v>43143</v>
      </c>
      <c r="B1760" s="167">
        <f t="shared" si="1832"/>
        <v>12</v>
      </c>
      <c r="C1760" s="144" t="s">
        <v>924</v>
      </c>
      <c r="D1760" s="142" t="s">
        <v>924</v>
      </c>
      <c r="E1760" s="142" t="s">
        <v>545</v>
      </c>
      <c r="F1760" s="168">
        <v>102</v>
      </c>
      <c r="G1760" s="142" t="s">
        <v>670</v>
      </c>
      <c r="H1760" s="167">
        <f t="shared" si="1833"/>
        <v>62</v>
      </c>
      <c r="I1760" s="141">
        <v>25</v>
      </c>
      <c r="J1760" s="183">
        <v>16</v>
      </c>
      <c r="K1760" s="183">
        <f t="shared" si="1839"/>
        <v>2160</v>
      </c>
      <c r="L1760" s="184">
        <v>0</v>
      </c>
      <c r="M1760" s="185">
        <f>IF(J1760=0,0,(K1760)/J1760)</f>
        <v>135</v>
      </c>
      <c r="N1760" s="256">
        <f>IF(J1760=0,0,(K1760-L1760)/J1760)</f>
        <v>135</v>
      </c>
      <c r="O1760" s="183">
        <v>406</v>
      </c>
      <c r="P1760" s="167">
        <f t="shared" ref="P1760:R1760" si="1848">P1759</f>
        <v>30</v>
      </c>
      <c r="Q1760" s="167">
        <f t="shared" si="1848"/>
        <v>1</v>
      </c>
      <c r="R1760" s="167">
        <f t="shared" si="1848"/>
        <v>64778</v>
      </c>
      <c r="S1760" s="142"/>
    </row>
    <row r="1761" spans="1:19" ht="15.75">
      <c r="A1761" s="280">
        <f t="shared" si="1831"/>
        <v>43143</v>
      </c>
      <c r="B1761" s="167">
        <f t="shared" si="1832"/>
        <v>13</v>
      </c>
      <c r="C1761" s="261" t="s">
        <v>1007</v>
      </c>
      <c r="D1761" s="257" t="s">
        <v>1007</v>
      </c>
      <c r="E1761" s="257"/>
      <c r="F1761" s="170">
        <v>99</v>
      </c>
      <c r="G1761" s="401" t="s">
        <v>343</v>
      </c>
      <c r="H1761" s="167">
        <f t="shared" si="1833"/>
        <v>62</v>
      </c>
      <c r="I1761" s="141">
        <v>5</v>
      </c>
      <c r="J1761" s="183">
        <v>16</v>
      </c>
      <c r="K1761" s="183">
        <v>2158</v>
      </c>
      <c r="L1761" s="184">
        <v>100</v>
      </c>
      <c r="M1761" s="185">
        <f t="shared" ref="M1761" si="1849">IF(J1761=0,0,(K1761)/J1761)</f>
        <v>134.875</v>
      </c>
      <c r="N1761" s="256">
        <f>IF(J1761=0,0,(K1761-L1761)/J1761)</f>
        <v>128.625</v>
      </c>
      <c r="O1761" s="183">
        <v>216</v>
      </c>
      <c r="P1761" s="167">
        <f t="shared" ref="P1761:R1761" si="1850">P1760</f>
        <v>30</v>
      </c>
      <c r="Q1761" s="167">
        <f t="shared" si="1850"/>
        <v>1</v>
      </c>
      <c r="R1761" s="167">
        <f t="shared" si="1850"/>
        <v>64778</v>
      </c>
      <c r="S1761" s="142"/>
    </row>
    <row r="1762" spans="1:19" ht="15.75">
      <c r="A1762" s="280">
        <f t="shared" si="1831"/>
        <v>43143</v>
      </c>
      <c r="B1762" s="167">
        <f t="shared" si="1832"/>
        <v>14</v>
      </c>
      <c r="C1762" s="142" t="s">
        <v>921</v>
      </c>
      <c r="D1762" s="142" t="s">
        <v>925</v>
      </c>
      <c r="E1762" s="142" t="s">
        <v>545</v>
      </c>
      <c r="F1762" s="168">
        <v>99</v>
      </c>
      <c r="G1762" s="142" t="s">
        <v>670</v>
      </c>
      <c r="H1762" s="167">
        <f t="shared" si="1833"/>
        <v>62</v>
      </c>
      <c r="I1762" s="141">
        <v>37</v>
      </c>
      <c r="J1762" s="183">
        <v>16</v>
      </c>
      <c r="K1762" s="183">
        <f t="shared" si="1839"/>
        <v>2160</v>
      </c>
      <c r="L1762" s="184">
        <v>195</v>
      </c>
      <c r="M1762" s="185">
        <f t="shared" ref="M1762:M1764" si="1851">IF(J1762=0,0,(K1762)/J1762)</f>
        <v>135</v>
      </c>
      <c r="N1762" s="256">
        <f t="shared" ref="N1762:N1764" si="1852">IF(J1762=0,0,(K1762-L1762)/J1762)</f>
        <v>122.8125</v>
      </c>
      <c r="O1762" s="183">
        <v>107</v>
      </c>
      <c r="P1762" s="167">
        <f t="shared" ref="P1762:R1762" si="1853">P1761</f>
        <v>30</v>
      </c>
      <c r="Q1762" s="167">
        <f t="shared" si="1853"/>
        <v>1</v>
      </c>
      <c r="R1762" s="167">
        <f t="shared" si="1853"/>
        <v>64778</v>
      </c>
      <c r="S1762" s="142"/>
    </row>
    <row r="1763" spans="1:19" ht="15.75">
      <c r="A1763" s="280">
        <f t="shared" si="1831"/>
        <v>43143</v>
      </c>
      <c r="B1763" s="167">
        <f t="shared" si="1832"/>
        <v>15</v>
      </c>
      <c r="C1763" s="142" t="s">
        <v>986</v>
      </c>
      <c r="D1763" s="142"/>
      <c r="E1763" s="142"/>
      <c r="F1763" s="170">
        <v>97</v>
      </c>
      <c r="G1763" s="142" t="s">
        <v>343</v>
      </c>
      <c r="H1763" s="167">
        <f t="shared" si="1833"/>
        <v>62</v>
      </c>
      <c r="I1763" s="265">
        <v>11</v>
      </c>
      <c r="J1763" s="183">
        <v>16</v>
      </c>
      <c r="K1763" s="183">
        <f t="shared" si="1839"/>
        <v>2160</v>
      </c>
      <c r="L1763" s="184">
        <v>37</v>
      </c>
      <c r="M1763" s="268">
        <f t="shared" si="1851"/>
        <v>135</v>
      </c>
      <c r="N1763" s="269">
        <f t="shared" si="1852"/>
        <v>132.6875</v>
      </c>
      <c r="O1763" s="183">
        <v>241</v>
      </c>
      <c r="P1763" s="167">
        <f t="shared" ref="P1763:R1763" si="1854">P1762</f>
        <v>30</v>
      </c>
      <c r="Q1763" s="167">
        <f t="shared" si="1854"/>
        <v>1</v>
      </c>
      <c r="R1763" s="167">
        <f t="shared" si="1854"/>
        <v>64778</v>
      </c>
      <c r="S1763" s="142"/>
    </row>
    <row r="1764" spans="1:19" ht="15.75">
      <c r="A1764" s="280">
        <f t="shared" si="1831"/>
        <v>43143</v>
      </c>
      <c r="B1764" s="167">
        <f t="shared" si="1832"/>
        <v>16</v>
      </c>
      <c r="C1764" s="401" t="s">
        <v>1001</v>
      </c>
      <c r="D1764" s="142" t="s">
        <v>1001</v>
      </c>
      <c r="E1764" s="142"/>
      <c r="F1764" s="168">
        <v>99</v>
      </c>
      <c r="G1764" s="142" t="s">
        <v>670</v>
      </c>
      <c r="H1764" s="167">
        <f t="shared" si="1833"/>
        <v>62</v>
      </c>
      <c r="I1764" s="141">
        <v>6</v>
      </c>
      <c r="J1764" s="183">
        <v>16</v>
      </c>
      <c r="K1764" s="183">
        <v>2140</v>
      </c>
      <c r="L1764" s="184">
        <v>26</v>
      </c>
      <c r="M1764" s="185">
        <f t="shared" si="1851"/>
        <v>133.75</v>
      </c>
      <c r="N1764" s="256">
        <f t="shared" si="1852"/>
        <v>132.125</v>
      </c>
      <c r="O1764" s="183">
        <v>485</v>
      </c>
      <c r="P1764" s="167">
        <f t="shared" ref="P1764:R1764" si="1855">P1763</f>
        <v>30</v>
      </c>
      <c r="Q1764" s="167">
        <f t="shared" si="1855"/>
        <v>1</v>
      </c>
      <c r="R1764" s="167">
        <f t="shared" si="1855"/>
        <v>64778</v>
      </c>
      <c r="S1764" s="142"/>
    </row>
    <row r="1765" spans="1:19" ht="15.75">
      <c r="A1765" s="280">
        <f t="shared" si="1831"/>
        <v>43143</v>
      </c>
      <c r="B1765" s="167">
        <f t="shared" si="1832"/>
        <v>17</v>
      </c>
      <c r="C1765" s="142" t="s">
        <v>984</v>
      </c>
      <c r="D1765" s="142"/>
      <c r="E1765" s="142"/>
      <c r="F1765" s="362">
        <v>97</v>
      </c>
      <c r="G1765" s="142" t="s">
        <v>670</v>
      </c>
      <c r="H1765" s="167">
        <f t="shared" si="1833"/>
        <v>62</v>
      </c>
      <c r="I1765" s="265">
        <v>11</v>
      </c>
      <c r="J1765" s="183">
        <v>16</v>
      </c>
      <c r="K1765" s="183">
        <f t="shared" si="1839"/>
        <v>2160</v>
      </c>
      <c r="L1765" s="184">
        <v>4</v>
      </c>
      <c r="M1765" s="268">
        <f>IF(J1765=0,0,(K1765)/J1765)</f>
        <v>135</v>
      </c>
      <c r="N1765" s="269">
        <f>IF(J1765=0,0,(K1765-L1765)/J1765)</f>
        <v>134.75</v>
      </c>
      <c r="O1765" s="183">
        <v>206</v>
      </c>
      <c r="P1765" s="167">
        <f t="shared" ref="P1765:R1765" si="1856">P1764</f>
        <v>30</v>
      </c>
      <c r="Q1765" s="167">
        <f t="shared" si="1856"/>
        <v>1</v>
      </c>
      <c r="R1765" s="167">
        <f t="shared" si="1856"/>
        <v>64778</v>
      </c>
      <c r="S1765" s="142"/>
    </row>
    <row r="1766" spans="1:19" ht="15.75">
      <c r="A1766" s="280">
        <f t="shared" si="1831"/>
        <v>43143</v>
      </c>
      <c r="B1766" s="167">
        <f t="shared" si="1832"/>
        <v>18</v>
      </c>
      <c r="C1766" s="401" t="s">
        <v>381</v>
      </c>
      <c r="D1766" s="142" t="s">
        <v>928</v>
      </c>
      <c r="E1766" s="142" t="s">
        <v>545</v>
      </c>
      <c r="F1766" s="168">
        <v>97</v>
      </c>
      <c r="G1766" s="142" t="s">
        <v>670</v>
      </c>
      <c r="H1766" s="167">
        <f t="shared" si="1833"/>
        <v>62</v>
      </c>
      <c r="I1766" s="141">
        <v>56</v>
      </c>
      <c r="J1766" s="183">
        <v>16</v>
      </c>
      <c r="K1766" s="183">
        <f t="shared" si="1839"/>
        <v>2160</v>
      </c>
      <c r="L1766" s="184">
        <v>10</v>
      </c>
      <c r="M1766" s="185">
        <f t="shared" ref="M1766:M1768" si="1857">IF(J1766=0,0,(K1766)/J1766)</f>
        <v>135</v>
      </c>
      <c r="N1766" s="256">
        <f t="shared" ref="N1766:N1768" si="1858">IF(J1766=0,0,(K1766-L1766)/J1766)</f>
        <v>134.375</v>
      </c>
      <c r="O1766" s="183">
        <v>285</v>
      </c>
      <c r="P1766" s="167">
        <f t="shared" ref="P1766:R1766" si="1859">P1765</f>
        <v>30</v>
      </c>
      <c r="Q1766" s="167">
        <f t="shared" si="1859"/>
        <v>1</v>
      </c>
      <c r="R1766" s="167">
        <f t="shared" si="1859"/>
        <v>64778</v>
      </c>
      <c r="S1766" s="142"/>
    </row>
    <row r="1767" spans="1:19" ht="15.75">
      <c r="A1767" s="280">
        <f t="shared" si="1831"/>
        <v>43143</v>
      </c>
      <c r="B1767" s="167">
        <f t="shared" si="1832"/>
        <v>19</v>
      </c>
      <c r="C1767" s="404" t="s">
        <v>579</v>
      </c>
      <c r="D1767" s="146" t="s">
        <v>397</v>
      </c>
      <c r="E1767" s="146" t="s">
        <v>810</v>
      </c>
      <c r="F1767" s="262">
        <v>97</v>
      </c>
      <c r="G1767" s="142" t="s">
        <v>670</v>
      </c>
      <c r="H1767" s="167">
        <f t="shared" si="1833"/>
        <v>62</v>
      </c>
      <c r="I1767" s="265">
        <v>44</v>
      </c>
      <c r="J1767" s="183">
        <v>16</v>
      </c>
      <c r="K1767" s="183">
        <f t="shared" si="1839"/>
        <v>2160</v>
      </c>
      <c r="L1767" s="184">
        <v>8</v>
      </c>
      <c r="M1767" s="268">
        <f t="shared" si="1857"/>
        <v>135</v>
      </c>
      <c r="N1767" s="269">
        <f t="shared" si="1858"/>
        <v>134.5</v>
      </c>
      <c r="O1767" s="183">
        <v>386</v>
      </c>
      <c r="P1767" s="167">
        <f t="shared" ref="P1767:R1767" si="1860">P1766</f>
        <v>30</v>
      </c>
      <c r="Q1767" s="167">
        <f t="shared" si="1860"/>
        <v>1</v>
      </c>
      <c r="R1767" s="167">
        <f t="shared" si="1860"/>
        <v>64778</v>
      </c>
      <c r="S1767" s="142"/>
    </row>
    <row r="1768" spans="1:19" ht="15.75">
      <c r="A1768" s="280">
        <f t="shared" si="1831"/>
        <v>43143</v>
      </c>
      <c r="B1768" s="167">
        <f t="shared" si="1832"/>
        <v>20</v>
      </c>
      <c r="C1768" s="142" t="s">
        <v>577</v>
      </c>
      <c r="D1768" s="142" t="s">
        <v>577</v>
      </c>
      <c r="E1768" s="142" t="s">
        <v>545</v>
      </c>
      <c r="F1768" s="262">
        <v>95</v>
      </c>
      <c r="G1768" s="142" t="s">
        <v>670</v>
      </c>
      <c r="H1768" s="167">
        <f t="shared" si="1833"/>
        <v>62</v>
      </c>
      <c r="I1768" s="265">
        <v>34</v>
      </c>
      <c r="J1768" s="183">
        <v>16</v>
      </c>
      <c r="K1768" s="183">
        <f t="shared" si="1839"/>
        <v>2160</v>
      </c>
      <c r="L1768" s="184">
        <v>0</v>
      </c>
      <c r="M1768" s="268">
        <f t="shared" si="1857"/>
        <v>135</v>
      </c>
      <c r="N1768" s="269">
        <f t="shared" si="1858"/>
        <v>135</v>
      </c>
      <c r="O1768" s="183">
        <v>408</v>
      </c>
      <c r="P1768" s="167">
        <f t="shared" ref="P1768:R1768" si="1861">P1767</f>
        <v>30</v>
      </c>
      <c r="Q1768" s="167">
        <f t="shared" si="1861"/>
        <v>1</v>
      </c>
      <c r="R1768" s="167">
        <f t="shared" si="1861"/>
        <v>64778</v>
      </c>
      <c r="S1768" s="142"/>
    </row>
    <row r="1769" spans="1:19" ht="15.75">
      <c r="A1769" s="280">
        <f t="shared" si="1831"/>
        <v>43143</v>
      </c>
      <c r="B1769" s="167">
        <f t="shared" si="1832"/>
        <v>21</v>
      </c>
      <c r="C1769" s="142" t="s">
        <v>1012</v>
      </c>
      <c r="D1769" s="142" t="s">
        <v>1012</v>
      </c>
      <c r="E1769" s="142"/>
      <c r="F1769" s="447">
        <v>92</v>
      </c>
      <c r="G1769" s="142" t="s">
        <v>670</v>
      </c>
      <c r="H1769" s="167">
        <f t="shared" si="1833"/>
        <v>62</v>
      </c>
      <c r="I1769" s="141">
        <v>4</v>
      </c>
      <c r="J1769" s="183">
        <v>16</v>
      </c>
      <c r="K1769" s="183">
        <f t="shared" si="1839"/>
        <v>2160</v>
      </c>
      <c r="L1769" s="184">
        <v>86</v>
      </c>
      <c r="M1769" s="185">
        <f>IF(J1769=0,0,(K1769)/J1769)</f>
        <v>135</v>
      </c>
      <c r="N1769" s="256">
        <f>IF(J1769=0,0,(K1769-L1769)/J1769)</f>
        <v>129.625</v>
      </c>
      <c r="O1769" s="183">
        <v>358</v>
      </c>
      <c r="P1769" s="167">
        <f t="shared" ref="P1769:R1769" si="1862">P1768</f>
        <v>30</v>
      </c>
      <c r="Q1769" s="167">
        <f t="shared" si="1862"/>
        <v>1</v>
      </c>
      <c r="R1769" s="167">
        <f t="shared" si="1862"/>
        <v>64778</v>
      </c>
      <c r="S1769" s="142"/>
    </row>
    <row r="1770" spans="1:19" ht="15.75">
      <c r="A1770" s="280">
        <f t="shared" si="1831"/>
        <v>43143</v>
      </c>
      <c r="B1770" s="167">
        <f t="shared" si="1832"/>
        <v>22</v>
      </c>
      <c r="C1770" s="142" t="s">
        <v>956</v>
      </c>
      <c r="D1770" s="142"/>
      <c r="E1770" s="142"/>
      <c r="F1770" s="362">
        <v>91</v>
      </c>
      <c r="G1770" s="142" t="s">
        <v>670</v>
      </c>
      <c r="H1770" s="167">
        <f t="shared" si="1833"/>
        <v>62</v>
      </c>
      <c r="I1770" s="265">
        <v>12</v>
      </c>
      <c r="J1770" s="183">
        <v>16</v>
      </c>
      <c r="K1770" s="183">
        <f t="shared" si="1839"/>
        <v>2160</v>
      </c>
      <c r="L1770" s="184">
        <v>123</v>
      </c>
      <c r="M1770" s="268">
        <f t="shared" ref="M1770:M1771" si="1863">IF(J1770=0,0,(K1770)/J1770)</f>
        <v>135</v>
      </c>
      <c r="N1770" s="269">
        <f t="shared" ref="N1770:N1771" si="1864">IF(J1770=0,0,(K1770-L1770)/J1770)</f>
        <v>127.3125</v>
      </c>
      <c r="O1770" s="183">
        <v>160</v>
      </c>
      <c r="P1770" s="167">
        <f t="shared" ref="P1770:R1770" si="1865">P1769</f>
        <v>30</v>
      </c>
      <c r="Q1770" s="167">
        <f t="shared" si="1865"/>
        <v>1</v>
      </c>
      <c r="R1770" s="167">
        <f t="shared" si="1865"/>
        <v>64778</v>
      </c>
      <c r="S1770" s="142"/>
    </row>
    <row r="1771" spans="1:19" ht="15.75">
      <c r="A1771" s="280">
        <f t="shared" si="1831"/>
        <v>43143</v>
      </c>
      <c r="B1771" s="167">
        <f t="shared" si="1832"/>
        <v>23</v>
      </c>
      <c r="C1771" s="142" t="s">
        <v>943</v>
      </c>
      <c r="D1771" s="142" t="s">
        <v>943</v>
      </c>
      <c r="E1771" s="142" t="s">
        <v>545</v>
      </c>
      <c r="F1771" s="168">
        <v>87</v>
      </c>
      <c r="G1771" s="401" t="s">
        <v>343</v>
      </c>
      <c r="H1771" s="167">
        <f t="shared" si="1833"/>
        <v>62</v>
      </c>
      <c r="I1771" s="141">
        <v>17</v>
      </c>
      <c r="J1771" s="183">
        <v>16</v>
      </c>
      <c r="K1771" s="183">
        <f t="shared" si="1839"/>
        <v>2160</v>
      </c>
      <c r="L1771" s="184">
        <v>19</v>
      </c>
      <c r="M1771" s="185">
        <f t="shared" si="1863"/>
        <v>135</v>
      </c>
      <c r="N1771" s="256">
        <f t="shared" si="1864"/>
        <v>133.8125</v>
      </c>
      <c r="O1771" s="183">
        <v>133</v>
      </c>
      <c r="P1771" s="167">
        <f t="shared" ref="P1771:R1771" si="1866">P1770</f>
        <v>30</v>
      </c>
      <c r="Q1771" s="167">
        <f t="shared" si="1866"/>
        <v>1</v>
      </c>
      <c r="R1771" s="167">
        <f t="shared" si="1866"/>
        <v>64778</v>
      </c>
      <c r="S1771" s="142"/>
    </row>
    <row r="1772" spans="1:19" ht="15.75">
      <c r="A1772" s="280">
        <f t="shared" si="1831"/>
        <v>43143</v>
      </c>
      <c r="B1772" s="167">
        <f t="shared" si="1832"/>
        <v>24</v>
      </c>
      <c r="C1772" s="142" t="s">
        <v>616</v>
      </c>
      <c r="D1772" s="142" t="s">
        <v>616</v>
      </c>
      <c r="E1772" s="142"/>
      <c r="F1772" s="262">
        <v>88</v>
      </c>
      <c r="G1772" s="401" t="s">
        <v>343</v>
      </c>
      <c r="H1772" s="167">
        <f t="shared" si="1833"/>
        <v>62</v>
      </c>
      <c r="I1772" s="141">
        <v>8</v>
      </c>
      <c r="J1772" s="183">
        <v>16</v>
      </c>
      <c r="K1772" s="183">
        <f t="shared" si="1839"/>
        <v>2160</v>
      </c>
      <c r="L1772" s="184">
        <v>18</v>
      </c>
      <c r="M1772" s="185">
        <f>IF(J1772=0,0,(K1772)/J1772)</f>
        <v>135</v>
      </c>
      <c r="N1772" s="256">
        <f>IF(J1772=0,0,(K1772-L1772)/J1772)</f>
        <v>133.875</v>
      </c>
      <c r="O1772" s="183">
        <v>318</v>
      </c>
      <c r="P1772" s="167">
        <f t="shared" ref="P1772:R1772" si="1867">P1771</f>
        <v>30</v>
      </c>
      <c r="Q1772" s="167">
        <f t="shared" si="1867"/>
        <v>1</v>
      </c>
      <c r="R1772" s="167">
        <f t="shared" si="1867"/>
        <v>64778</v>
      </c>
      <c r="S1772" s="142"/>
    </row>
    <row r="1773" spans="1:19" ht="15.75">
      <c r="A1773" s="280">
        <f t="shared" si="1831"/>
        <v>43143</v>
      </c>
      <c r="B1773" s="167">
        <f t="shared" si="1832"/>
        <v>25</v>
      </c>
      <c r="C1773" s="453" t="s">
        <v>1015</v>
      </c>
      <c r="D1773" s="403" t="s">
        <v>1015</v>
      </c>
      <c r="E1773" s="142"/>
      <c r="F1773" s="262">
        <v>83</v>
      </c>
      <c r="G1773" s="401" t="s">
        <v>535</v>
      </c>
      <c r="H1773" s="167">
        <f t="shared" si="1833"/>
        <v>62</v>
      </c>
      <c r="I1773" s="141">
        <v>1</v>
      </c>
      <c r="J1773" s="183">
        <v>16</v>
      </c>
      <c r="K1773" s="183">
        <f t="shared" ref="K1773:K1774" si="1868">J1773*135</f>
        <v>2160</v>
      </c>
      <c r="L1773" s="184">
        <v>7</v>
      </c>
      <c r="M1773" s="185">
        <f>IF(J1773=0,0,(K1773)/J1773)</f>
        <v>135</v>
      </c>
      <c r="N1773" s="256">
        <f>IF(J1773=0,0,(K1773-L1773)/J1773)</f>
        <v>134.5625</v>
      </c>
      <c r="O1773" s="183">
        <v>318</v>
      </c>
      <c r="P1773" s="167">
        <f t="shared" ref="P1773:R1773" si="1869">P1772</f>
        <v>30</v>
      </c>
      <c r="Q1773" s="167">
        <f t="shared" si="1869"/>
        <v>1</v>
      </c>
      <c r="R1773" s="167">
        <f t="shared" si="1869"/>
        <v>64778</v>
      </c>
      <c r="S1773" s="142"/>
    </row>
    <row r="1774" spans="1:19" ht="15.75">
      <c r="A1774" s="280">
        <f t="shared" si="1831"/>
        <v>43143</v>
      </c>
      <c r="B1774" s="167">
        <f t="shared" si="1832"/>
        <v>26</v>
      </c>
      <c r="C1774" s="146" t="s">
        <v>1002</v>
      </c>
      <c r="D1774" s="146" t="s">
        <v>1002</v>
      </c>
      <c r="E1774" s="146"/>
      <c r="F1774" s="168">
        <v>81</v>
      </c>
      <c r="G1774" s="142" t="s">
        <v>343</v>
      </c>
      <c r="H1774" s="167">
        <f t="shared" si="1833"/>
        <v>62</v>
      </c>
      <c r="I1774" s="141">
        <v>6</v>
      </c>
      <c r="J1774" s="183">
        <v>16</v>
      </c>
      <c r="K1774" s="183">
        <f t="shared" si="1868"/>
        <v>2160</v>
      </c>
      <c r="L1774" s="184">
        <v>51</v>
      </c>
      <c r="M1774" s="185">
        <f t="shared" ref="M1774:M1776" si="1870">IF(J1774=0,0,(K1774)/J1774)</f>
        <v>135</v>
      </c>
      <c r="N1774" s="256">
        <f t="shared" ref="N1774" si="1871">IF(J1774=0,0,(K1774-L1774)/J1774)</f>
        <v>131.8125</v>
      </c>
      <c r="O1774" s="183">
        <v>41</v>
      </c>
      <c r="P1774" s="167">
        <f t="shared" ref="P1774:R1774" si="1872">P1773</f>
        <v>30</v>
      </c>
      <c r="Q1774" s="167">
        <f t="shared" si="1872"/>
        <v>1</v>
      </c>
      <c r="R1774" s="167">
        <f t="shared" si="1872"/>
        <v>64778</v>
      </c>
      <c r="S1774" s="142"/>
    </row>
    <row r="1775" spans="1:19" ht="15.75">
      <c r="A1775" s="280">
        <f t="shared" si="1831"/>
        <v>43143</v>
      </c>
      <c r="B1775" s="167">
        <f t="shared" si="1832"/>
        <v>27</v>
      </c>
      <c r="C1775" s="142" t="s">
        <v>1011</v>
      </c>
      <c r="D1775" s="142" t="s">
        <v>1011</v>
      </c>
      <c r="E1775" s="142"/>
      <c r="F1775" s="447">
        <v>79</v>
      </c>
      <c r="G1775" s="142" t="s">
        <v>343</v>
      </c>
      <c r="H1775" s="167">
        <f t="shared" si="1833"/>
        <v>62</v>
      </c>
      <c r="I1775" s="141">
        <v>4</v>
      </c>
      <c r="J1775" s="183">
        <v>16</v>
      </c>
      <c r="K1775" s="183">
        <f t="shared" si="1839"/>
        <v>2160</v>
      </c>
      <c r="L1775" s="184">
        <v>215</v>
      </c>
      <c r="M1775" s="185">
        <f t="shared" si="1870"/>
        <v>135</v>
      </c>
      <c r="N1775" s="256">
        <f>IF(J1775=0,0,(K1775-L1775)/J1775)</f>
        <v>121.5625</v>
      </c>
      <c r="O1775" s="183">
        <v>161</v>
      </c>
      <c r="P1775" s="167">
        <f t="shared" ref="P1775:R1775" si="1873">P1774</f>
        <v>30</v>
      </c>
      <c r="Q1775" s="167">
        <f t="shared" si="1873"/>
        <v>1</v>
      </c>
      <c r="R1775" s="167">
        <f t="shared" si="1873"/>
        <v>64778</v>
      </c>
      <c r="S1775" s="142"/>
    </row>
    <row r="1776" spans="1:19" ht="15.75">
      <c r="A1776" s="280">
        <f t="shared" si="1831"/>
        <v>43143</v>
      </c>
      <c r="B1776" s="167">
        <f t="shared" si="1832"/>
        <v>28</v>
      </c>
      <c r="C1776" s="401" t="s">
        <v>576</v>
      </c>
      <c r="D1776" s="142" t="s">
        <v>826</v>
      </c>
      <c r="E1776" s="142" t="s">
        <v>810</v>
      </c>
      <c r="F1776" s="262">
        <v>78</v>
      </c>
      <c r="G1776" s="299" t="s">
        <v>536</v>
      </c>
      <c r="H1776" s="167">
        <f t="shared" si="1833"/>
        <v>62</v>
      </c>
      <c r="I1776" s="265">
        <v>59</v>
      </c>
      <c r="J1776" s="183">
        <v>16</v>
      </c>
      <c r="K1776" s="183">
        <f t="shared" si="1839"/>
        <v>2160</v>
      </c>
      <c r="L1776" s="184">
        <v>43</v>
      </c>
      <c r="M1776" s="268">
        <f t="shared" si="1870"/>
        <v>135</v>
      </c>
      <c r="N1776" s="269">
        <f t="shared" ref="N1776" si="1874">IF(J1776=0,0,(K1776-L1776)/J1776)</f>
        <v>132.3125</v>
      </c>
      <c r="O1776" s="266">
        <v>171</v>
      </c>
      <c r="P1776" s="167">
        <f t="shared" ref="P1776:R1776" si="1875">P1775</f>
        <v>30</v>
      </c>
      <c r="Q1776" s="167">
        <f t="shared" si="1875"/>
        <v>1</v>
      </c>
      <c r="R1776" s="167">
        <f t="shared" si="1875"/>
        <v>64778</v>
      </c>
      <c r="S1776" s="142"/>
    </row>
    <row r="1777" spans="1:19" ht="15.75">
      <c r="A1777" s="280">
        <f t="shared" si="1831"/>
        <v>43143</v>
      </c>
      <c r="B1777" s="167">
        <f t="shared" si="1832"/>
        <v>29</v>
      </c>
      <c r="C1777" s="401" t="s">
        <v>881</v>
      </c>
      <c r="D1777" s="142" t="s">
        <v>881</v>
      </c>
      <c r="E1777" s="142" t="s">
        <v>545</v>
      </c>
      <c r="F1777" s="262">
        <v>68</v>
      </c>
      <c r="G1777" s="142" t="s">
        <v>343</v>
      </c>
      <c r="H1777" s="167">
        <f t="shared" si="1833"/>
        <v>62</v>
      </c>
      <c r="I1777" s="141">
        <v>29</v>
      </c>
      <c r="J1777" s="183">
        <v>16</v>
      </c>
      <c r="K1777" s="183">
        <f t="shared" ref="K1777:K1778" si="1876">J1777*135</f>
        <v>2160</v>
      </c>
      <c r="L1777" s="184">
        <v>40</v>
      </c>
      <c r="M1777" s="185">
        <f>IF(J1777=0,0,(K1777)/J1777)</f>
        <v>135</v>
      </c>
      <c r="N1777" s="256">
        <f t="shared" ref="N1777:N1778" si="1877">IF(J1777=0,0,(K1777-L1777)/J1777)</f>
        <v>132.5</v>
      </c>
      <c r="O1777" s="183">
        <v>70</v>
      </c>
      <c r="P1777" s="167">
        <f t="shared" ref="P1777:R1777" si="1878">P1776</f>
        <v>30</v>
      </c>
      <c r="Q1777" s="167">
        <f t="shared" si="1878"/>
        <v>1</v>
      </c>
      <c r="R1777" s="167">
        <f t="shared" si="1878"/>
        <v>64778</v>
      </c>
      <c r="S1777" s="142"/>
    </row>
    <row r="1778" spans="1:19" ht="15.75">
      <c r="A1778" s="280">
        <f t="shared" si="1831"/>
        <v>43143</v>
      </c>
      <c r="B1778" s="167">
        <f t="shared" si="1832"/>
        <v>30</v>
      </c>
      <c r="C1778" s="452" t="s">
        <v>932</v>
      </c>
      <c r="D1778" s="452" t="s">
        <v>930</v>
      </c>
      <c r="E1778" s="452" t="s">
        <v>545</v>
      </c>
      <c r="F1778" s="362">
        <v>65</v>
      </c>
      <c r="G1778" s="299" t="s">
        <v>343</v>
      </c>
      <c r="H1778" s="167">
        <f t="shared" si="1833"/>
        <v>62</v>
      </c>
      <c r="I1778" s="265">
        <v>27</v>
      </c>
      <c r="J1778" s="183">
        <v>16</v>
      </c>
      <c r="K1778" s="183">
        <f t="shared" si="1876"/>
        <v>2160</v>
      </c>
      <c r="L1778" s="267">
        <v>30</v>
      </c>
      <c r="M1778" s="268">
        <f t="shared" ref="M1778:M1780" si="1879">IF(J1778=0,0,(K1778)/J1778)</f>
        <v>135</v>
      </c>
      <c r="N1778" s="269">
        <f t="shared" si="1877"/>
        <v>133.125</v>
      </c>
      <c r="O1778" s="266">
        <v>51</v>
      </c>
      <c r="P1778" s="167">
        <f t="shared" ref="P1778:R1778" si="1880">P1777</f>
        <v>30</v>
      </c>
      <c r="Q1778" s="167">
        <f t="shared" si="1880"/>
        <v>1</v>
      </c>
      <c r="R1778" s="167">
        <f t="shared" si="1880"/>
        <v>64778</v>
      </c>
      <c r="S1778" s="142"/>
    </row>
    <row r="1779" spans="1:19" ht="15.75">
      <c r="A1779" s="284">
        <f>A1778+7</f>
        <v>43150</v>
      </c>
      <c r="B1779" s="285">
        <v>1</v>
      </c>
      <c r="C1779" s="28" t="s">
        <v>969</v>
      </c>
      <c r="D1779" s="66" t="s">
        <v>965</v>
      </c>
      <c r="E1779" s="66"/>
      <c r="F1779" s="277">
        <v>174</v>
      </c>
      <c r="G1779" s="66" t="s">
        <v>670</v>
      </c>
      <c r="H1779" s="285">
        <f>H1778+1</f>
        <v>63</v>
      </c>
      <c r="I1779" s="65">
        <v>15</v>
      </c>
      <c r="J1779" s="192">
        <v>16</v>
      </c>
      <c r="K1779" s="192">
        <f>J1779*135</f>
        <v>2160</v>
      </c>
      <c r="L1779" s="193">
        <v>25</v>
      </c>
      <c r="M1779" s="194">
        <f t="shared" si="1879"/>
        <v>135</v>
      </c>
      <c r="N1779" s="242">
        <f>IF(J1779=0,0,(K1779-L1779)/J1779)</f>
        <v>133.4375</v>
      </c>
      <c r="O1779" s="192">
        <v>699</v>
      </c>
      <c r="P1779" s="285">
        <f>COUNTA(C1779:C1808)</f>
        <v>30</v>
      </c>
      <c r="Q1779" s="285">
        <v>1</v>
      </c>
      <c r="R1779" s="285">
        <f>SUM(K1779:K1808)</f>
        <v>62233</v>
      </c>
      <c r="S1779" s="410">
        <f>SUM(L1779:L1808)</f>
        <v>979</v>
      </c>
    </row>
    <row r="1780" spans="1:19" ht="15.75">
      <c r="A1780" s="284">
        <f>A1779</f>
        <v>43150</v>
      </c>
      <c r="B1780" s="285">
        <f>B1779+1</f>
        <v>2</v>
      </c>
      <c r="C1780" s="28" t="s">
        <v>1009</v>
      </c>
      <c r="D1780" s="66" t="s">
        <v>1009</v>
      </c>
      <c r="E1780" s="66"/>
      <c r="F1780" s="277">
        <v>139</v>
      </c>
      <c r="G1780" s="109" t="s">
        <v>670</v>
      </c>
      <c r="H1780" s="285">
        <f>H1779</f>
        <v>63</v>
      </c>
      <c r="I1780" s="65">
        <v>5</v>
      </c>
      <c r="J1780" s="192">
        <v>16</v>
      </c>
      <c r="K1780" s="192">
        <f t="shared" ref="K1780:K1786" si="1881">J1780*135</f>
        <v>2160</v>
      </c>
      <c r="L1780" s="193">
        <v>0</v>
      </c>
      <c r="M1780" s="194">
        <f t="shared" si="1879"/>
        <v>135</v>
      </c>
      <c r="N1780" s="242">
        <f>IF(J1780=0,0,(K1780-L1780)/J1780)</f>
        <v>135</v>
      </c>
      <c r="O1780" s="192">
        <v>1099</v>
      </c>
      <c r="P1780" s="285">
        <f>P1779</f>
        <v>30</v>
      </c>
      <c r="Q1780" s="285">
        <f>Q1779</f>
        <v>1</v>
      </c>
      <c r="R1780" s="285">
        <f>R1779</f>
        <v>62233</v>
      </c>
      <c r="S1780" s="66" t="s">
        <v>744</v>
      </c>
    </row>
    <row r="1781" spans="1:19" ht="15.75">
      <c r="A1781" s="284">
        <f t="shared" ref="A1781:A1808" si="1882">A1780</f>
        <v>43150</v>
      </c>
      <c r="B1781" s="285">
        <f t="shared" ref="B1781:B1808" si="1883">B1780+1</f>
        <v>3</v>
      </c>
      <c r="C1781" s="125" t="s">
        <v>402</v>
      </c>
      <c r="D1781" s="125" t="s">
        <v>551</v>
      </c>
      <c r="E1781" s="66" t="s">
        <v>545</v>
      </c>
      <c r="F1781" s="173">
        <v>126</v>
      </c>
      <c r="G1781" s="109" t="s">
        <v>670</v>
      </c>
      <c r="H1781" s="285">
        <f t="shared" ref="H1781:H1808" si="1884">H1780</f>
        <v>63</v>
      </c>
      <c r="I1781" s="65">
        <v>52</v>
      </c>
      <c r="J1781" s="192">
        <v>16</v>
      </c>
      <c r="K1781" s="192">
        <f t="shared" si="1881"/>
        <v>2160</v>
      </c>
      <c r="L1781" s="193">
        <v>5</v>
      </c>
      <c r="M1781" s="194">
        <f>IF(J1781=0,0,(K1781)/J1781)</f>
        <v>135</v>
      </c>
      <c r="N1781" s="242">
        <f t="shared" ref="N1781" si="1885">IF(J1781=0,0,(K1781-L1781)/J1781)</f>
        <v>134.6875</v>
      </c>
      <c r="O1781" s="192">
        <v>312</v>
      </c>
      <c r="P1781" s="285">
        <f t="shared" ref="P1781:R1781" si="1886">P1780</f>
        <v>30</v>
      </c>
      <c r="Q1781" s="285">
        <f t="shared" si="1886"/>
        <v>1</v>
      </c>
      <c r="R1781" s="285">
        <f t="shared" si="1886"/>
        <v>62233</v>
      </c>
      <c r="S1781" s="194">
        <f>AVERAGE(M1779:M1808)</f>
        <v>134.99583333333334</v>
      </c>
    </row>
    <row r="1782" spans="1:19" ht="15.75">
      <c r="A1782" s="284">
        <f t="shared" si="1882"/>
        <v>43150</v>
      </c>
      <c r="B1782" s="285">
        <f t="shared" si="1883"/>
        <v>4</v>
      </c>
      <c r="C1782" s="125" t="s">
        <v>911</v>
      </c>
      <c r="D1782" s="97"/>
      <c r="E1782" s="97"/>
      <c r="F1782" s="173">
        <v>125</v>
      </c>
      <c r="G1782" s="109" t="s">
        <v>670</v>
      </c>
      <c r="H1782" s="285">
        <f t="shared" si="1884"/>
        <v>63</v>
      </c>
      <c r="I1782" s="65">
        <v>23</v>
      </c>
      <c r="J1782" s="192">
        <v>16</v>
      </c>
      <c r="K1782" s="192">
        <f t="shared" si="1881"/>
        <v>2160</v>
      </c>
      <c r="L1782" s="193">
        <v>13</v>
      </c>
      <c r="M1782" s="194">
        <f>IF(J1782=0,0,(K1782)/J1782)</f>
        <v>135</v>
      </c>
      <c r="N1782" s="242">
        <f t="shared" ref="N1782:N1787" si="1887">IF(J1782=0,0,(K1782-L1782)/J1782)</f>
        <v>134.1875</v>
      </c>
      <c r="O1782" s="192">
        <v>256</v>
      </c>
      <c r="P1782" s="285">
        <f t="shared" ref="P1782:R1782" si="1888">P1781</f>
        <v>30</v>
      </c>
      <c r="Q1782" s="285">
        <f t="shared" si="1888"/>
        <v>1</v>
      </c>
      <c r="R1782" s="285">
        <f t="shared" si="1888"/>
        <v>62233</v>
      </c>
      <c r="S1782" s="66" t="s">
        <v>760</v>
      </c>
    </row>
    <row r="1783" spans="1:19" ht="15.75">
      <c r="A1783" s="284">
        <f t="shared" si="1882"/>
        <v>43150</v>
      </c>
      <c r="B1783" s="285">
        <f t="shared" si="1883"/>
        <v>5</v>
      </c>
      <c r="C1783" s="125" t="s">
        <v>920</v>
      </c>
      <c r="D1783" s="66" t="s">
        <v>927</v>
      </c>
      <c r="E1783" s="66" t="s">
        <v>545</v>
      </c>
      <c r="F1783" s="101">
        <v>117</v>
      </c>
      <c r="G1783" s="66" t="s">
        <v>670</v>
      </c>
      <c r="H1783" s="285">
        <f t="shared" si="1884"/>
        <v>63</v>
      </c>
      <c r="I1783" s="65">
        <v>24</v>
      </c>
      <c r="J1783" s="192">
        <v>15</v>
      </c>
      <c r="K1783" s="192">
        <f t="shared" si="1881"/>
        <v>2025</v>
      </c>
      <c r="L1783" s="193">
        <v>32</v>
      </c>
      <c r="M1783" s="194">
        <f t="shared" ref="M1783:M1785" si="1889">IF(J1783=0,0,(K1783)/J1783)</f>
        <v>135</v>
      </c>
      <c r="N1783" s="242">
        <f t="shared" si="1887"/>
        <v>132.86666666666667</v>
      </c>
      <c r="O1783" s="192">
        <v>28</v>
      </c>
      <c r="P1783" s="285">
        <f t="shared" ref="P1783:R1783" si="1890">P1782</f>
        <v>30</v>
      </c>
      <c r="Q1783" s="285">
        <f t="shared" si="1890"/>
        <v>1</v>
      </c>
      <c r="R1783" s="285">
        <f t="shared" si="1890"/>
        <v>62233</v>
      </c>
      <c r="S1783" s="194">
        <f>AVERAGE(F1779:F1808)</f>
        <v>101.1</v>
      </c>
    </row>
    <row r="1784" spans="1:19" ht="15.75">
      <c r="A1784" s="284">
        <f t="shared" si="1882"/>
        <v>43150</v>
      </c>
      <c r="B1784" s="285">
        <f t="shared" si="1883"/>
        <v>6</v>
      </c>
      <c r="C1784" s="125" t="s">
        <v>1006</v>
      </c>
      <c r="D1784" s="66" t="s">
        <v>1006</v>
      </c>
      <c r="E1784" s="66"/>
      <c r="F1784" s="101">
        <v>112</v>
      </c>
      <c r="G1784" s="66" t="s">
        <v>670</v>
      </c>
      <c r="H1784" s="285">
        <f t="shared" si="1884"/>
        <v>63</v>
      </c>
      <c r="I1784" s="65">
        <v>6</v>
      </c>
      <c r="J1784" s="192">
        <v>16</v>
      </c>
      <c r="K1784" s="192">
        <f t="shared" si="1881"/>
        <v>2160</v>
      </c>
      <c r="L1784" s="193">
        <v>11</v>
      </c>
      <c r="M1784" s="194">
        <f t="shared" si="1889"/>
        <v>135</v>
      </c>
      <c r="N1784" s="242">
        <f t="shared" si="1887"/>
        <v>134.3125</v>
      </c>
      <c r="O1784" s="192">
        <v>246</v>
      </c>
      <c r="P1784" s="285">
        <f t="shared" ref="P1784:R1784" si="1891">P1783</f>
        <v>30</v>
      </c>
      <c r="Q1784" s="285">
        <f t="shared" si="1891"/>
        <v>1</v>
      </c>
      <c r="R1784" s="285">
        <f t="shared" si="1891"/>
        <v>62233</v>
      </c>
      <c r="S1784" s="66" t="s">
        <v>791</v>
      </c>
    </row>
    <row r="1785" spans="1:19" ht="15.75">
      <c r="A1785" s="284">
        <f t="shared" si="1882"/>
        <v>43150</v>
      </c>
      <c r="B1785" s="285">
        <f t="shared" si="1883"/>
        <v>7</v>
      </c>
      <c r="C1785" s="454" t="s">
        <v>1014</v>
      </c>
      <c r="D1785" s="454" t="s">
        <v>1014</v>
      </c>
      <c r="E1785" s="127"/>
      <c r="F1785" s="101">
        <v>111</v>
      </c>
      <c r="G1785" s="28" t="s">
        <v>535</v>
      </c>
      <c r="H1785" s="285">
        <f t="shared" si="1884"/>
        <v>63</v>
      </c>
      <c r="I1785" s="65">
        <v>1</v>
      </c>
      <c r="J1785" s="192">
        <v>16</v>
      </c>
      <c r="K1785" s="192">
        <f t="shared" si="1881"/>
        <v>2160</v>
      </c>
      <c r="L1785" s="193">
        <v>11</v>
      </c>
      <c r="M1785" s="194">
        <f t="shared" si="1889"/>
        <v>135</v>
      </c>
      <c r="N1785" s="242">
        <f t="shared" si="1887"/>
        <v>134.3125</v>
      </c>
      <c r="O1785" s="192">
        <v>292</v>
      </c>
      <c r="P1785" s="285">
        <f t="shared" ref="P1785:R1785" si="1892">P1784</f>
        <v>30</v>
      </c>
      <c r="Q1785" s="285">
        <f t="shared" si="1892"/>
        <v>1</v>
      </c>
      <c r="R1785" s="285">
        <f t="shared" si="1892"/>
        <v>62233</v>
      </c>
      <c r="S1785" s="194">
        <f>S1781*P1779*16</f>
        <v>64798</v>
      </c>
    </row>
    <row r="1786" spans="1:19" ht="15.75">
      <c r="A1786" s="284">
        <f t="shared" si="1882"/>
        <v>43150</v>
      </c>
      <c r="B1786" s="285">
        <f t="shared" si="1883"/>
        <v>8</v>
      </c>
      <c r="C1786" s="125" t="s">
        <v>588</v>
      </c>
      <c r="D1786" s="66" t="s">
        <v>926</v>
      </c>
      <c r="E1786" s="66" t="s">
        <v>545</v>
      </c>
      <c r="F1786" s="101">
        <v>110</v>
      </c>
      <c r="G1786" s="66" t="s">
        <v>670</v>
      </c>
      <c r="H1786" s="285">
        <f t="shared" si="1884"/>
        <v>63</v>
      </c>
      <c r="I1786" s="65">
        <v>33</v>
      </c>
      <c r="J1786" s="192">
        <v>16</v>
      </c>
      <c r="K1786" s="192">
        <f t="shared" si="1881"/>
        <v>2160</v>
      </c>
      <c r="L1786" s="193">
        <v>11</v>
      </c>
      <c r="M1786" s="194">
        <f>IF(J1786=0,0,(K1786)/J1786)</f>
        <v>135</v>
      </c>
      <c r="N1786" s="242">
        <f t="shared" si="1887"/>
        <v>134.3125</v>
      </c>
      <c r="O1786" s="192">
        <v>497</v>
      </c>
      <c r="P1786" s="285">
        <f t="shared" ref="P1786:R1786" si="1893">P1785</f>
        <v>30</v>
      </c>
      <c r="Q1786" s="285">
        <f t="shared" si="1893"/>
        <v>1</v>
      </c>
      <c r="R1786" s="285">
        <f t="shared" si="1893"/>
        <v>62233</v>
      </c>
      <c r="S1786" s="66" t="s">
        <v>771</v>
      </c>
    </row>
    <row r="1787" spans="1:19" ht="15.75">
      <c r="A1787" s="284">
        <f t="shared" si="1882"/>
        <v>43150</v>
      </c>
      <c r="B1787" s="285">
        <f t="shared" si="1883"/>
        <v>9</v>
      </c>
      <c r="C1787" s="125" t="s">
        <v>967</v>
      </c>
      <c r="D1787" s="66" t="s">
        <v>967</v>
      </c>
      <c r="E1787" s="66" t="s">
        <v>545</v>
      </c>
      <c r="F1787" s="101">
        <v>109</v>
      </c>
      <c r="G1787" s="66" t="s">
        <v>670</v>
      </c>
      <c r="H1787" s="285">
        <f t="shared" si="1884"/>
        <v>63</v>
      </c>
      <c r="I1787" s="65">
        <v>11</v>
      </c>
      <c r="J1787" s="192">
        <v>16</v>
      </c>
      <c r="K1787" s="192">
        <v>2160</v>
      </c>
      <c r="L1787" s="193">
        <v>47</v>
      </c>
      <c r="M1787" s="194">
        <f>IF(J1787=0,0,(K1787)/J1787)</f>
        <v>135</v>
      </c>
      <c r="N1787" s="242">
        <f t="shared" si="1887"/>
        <v>132.0625</v>
      </c>
      <c r="O1787" s="192">
        <v>663</v>
      </c>
      <c r="P1787" s="285">
        <f t="shared" ref="P1787:R1787" si="1894">P1786</f>
        <v>30</v>
      </c>
      <c r="Q1787" s="285">
        <f t="shared" si="1894"/>
        <v>1</v>
      </c>
      <c r="R1787" s="285">
        <f t="shared" si="1894"/>
        <v>62233</v>
      </c>
      <c r="S1787" s="66"/>
    </row>
    <row r="1788" spans="1:19" ht="15.75">
      <c r="A1788" s="284">
        <f t="shared" si="1882"/>
        <v>43150</v>
      </c>
      <c r="B1788" s="285">
        <f t="shared" si="1883"/>
        <v>10</v>
      </c>
      <c r="C1788" s="125" t="s">
        <v>613</v>
      </c>
      <c r="D1788" s="66" t="s">
        <v>589</v>
      </c>
      <c r="E1788" s="66" t="s">
        <v>817</v>
      </c>
      <c r="F1788" s="173">
        <v>105</v>
      </c>
      <c r="G1788" s="66" t="s">
        <v>670</v>
      </c>
      <c r="H1788" s="285">
        <f t="shared" si="1884"/>
        <v>63</v>
      </c>
      <c r="I1788" s="65">
        <v>35</v>
      </c>
      <c r="J1788" s="192">
        <v>16</v>
      </c>
      <c r="K1788" s="192">
        <f t="shared" ref="K1788:K1800" si="1895">J1788*135</f>
        <v>2160</v>
      </c>
      <c r="L1788" s="193">
        <v>0</v>
      </c>
      <c r="M1788" s="194">
        <f t="shared" ref="M1788:M1790" si="1896">IF(J1788=0,0,(K1788)/J1788)</f>
        <v>135</v>
      </c>
      <c r="N1788" s="242">
        <f t="shared" ref="N1788:N1790" si="1897">IF(J1788=0,0,(K1788-L1788)/J1788)</f>
        <v>135</v>
      </c>
      <c r="O1788" s="192">
        <v>74</v>
      </c>
      <c r="P1788" s="285">
        <f t="shared" ref="P1788:R1788" si="1898">P1787</f>
        <v>30</v>
      </c>
      <c r="Q1788" s="285">
        <f t="shared" si="1898"/>
        <v>1</v>
      </c>
      <c r="R1788" s="285">
        <f t="shared" si="1898"/>
        <v>62233</v>
      </c>
      <c r="S1788" s="194">
        <f>AVERAGE(I1779:I1808)</f>
        <v>24.6</v>
      </c>
    </row>
    <row r="1789" spans="1:19" ht="15.75">
      <c r="A1789" s="284">
        <f t="shared" si="1882"/>
        <v>43150</v>
      </c>
      <c r="B1789" s="285">
        <f t="shared" si="1883"/>
        <v>11</v>
      </c>
      <c r="C1789" s="125" t="s">
        <v>597</v>
      </c>
      <c r="D1789" s="66" t="s">
        <v>618</v>
      </c>
      <c r="E1789" s="66" t="s">
        <v>545</v>
      </c>
      <c r="F1789" s="277">
        <v>104</v>
      </c>
      <c r="G1789" s="66" t="s">
        <v>670</v>
      </c>
      <c r="H1789" s="285">
        <f t="shared" si="1884"/>
        <v>63</v>
      </c>
      <c r="I1789" s="65">
        <v>62</v>
      </c>
      <c r="J1789" s="192">
        <v>16</v>
      </c>
      <c r="K1789" s="192">
        <f t="shared" si="1895"/>
        <v>2160</v>
      </c>
      <c r="L1789" s="193">
        <v>36</v>
      </c>
      <c r="M1789" s="194">
        <f t="shared" si="1896"/>
        <v>135</v>
      </c>
      <c r="N1789" s="242">
        <f t="shared" si="1897"/>
        <v>132.75</v>
      </c>
      <c r="O1789" s="192">
        <v>36</v>
      </c>
      <c r="P1789" s="285">
        <f t="shared" ref="P1789:R1789" si="1899">P1788</f>
        <v>30</v>
      </c>
      <c r="Q1789" s="285">
        <f t="shared" si="1899"/>
        <v>1</v>
      </c>
      <c r="R1789" s="285">
        <f t="shared" si="1899"/>
        <v>62233</v>
      </c>
      <c r="S1789" s="66"/>
    </row>
    <row r="1790" spans="1:19" ht="15.75">
      <c r="A1790" s="284">
        <f t="shared" si="1882"/>
        <v>43150</v>
      </c>
      <c r="B1790" s="285">
        <f t="shared" si="1883"/>
        <v>12</v>
      </c>
      <c r="C1790" s="125" t="s">
        <v>36</v>
      </c>
      <c r="D1790" s="66" t="s">
        <v>816</v>
      </c>
      <c r="E1790" s="66" t="s">
        <v>817</v>
      </c>
      <c r="F1790" s="173">
        <v>104</v>
      </c>
      <c r="G1790" s="66" t="s">
        <v>670</v>
      </c>
      <c r="H1790" s="285">
        <f t="shared" si="1884"/>
        <v>63</v>
      </c>
      <c r="I1790" s="65">
        <v>62</v>
      </c>
      <c r="J1790" s="192">
        <v>16</v>
      </c>
      <c r="K1790" s="192">
        <f t="shared" si="1895"/>
        <v>2160</v>
      </c>
      <c r="L1790" s="193">
        <v>81</v>
      </c>
      <c r="M1790" s="194">
        <f t="shared" si="1896"/>
        <v>135</v>
      </c>
      <c r="N1790" s="242">
        <f t="shared" si="1897"/>
        <v>129.9375</v>
      </c>
      <c r="O1790" s="192">
        <v>179</v>
      </c>
      <c r="P1790" s="285">
        <f t="shared" ref="P1790:R1790" si="1900">P1789</f>
        <v>30</v>
      </c>
      <c r="Q1790" s="285">
        <f t="shared" si="1900"/>
        <v>1</v>
      </c>
      <c r="R1790" s="285">
        <f t="shared" si="1900"/>
        <v>62233</v>
      </c>
      <c r="S1790" s="66"/>
    </row>
    <row r="1791" spans="1:19" ht="15.75">
      <c r="A1791" s="284">
        <f t="shared" si="1882"/>
        <v>43150</v>
      </c>
      <c r="B1791" s="285">
        <f t="shared" si="1883"/>
        <v>13</v>
      </c>
      <c r="C1791" s="125" t="s">
        <v>924</v>
      </c>
      <c r="D1791" s="66" t="s">
        <v>924</v>
      </c>
      <c r="E1791" s="66" t="s">
        <v>545</v>
      </c>
      <c r="F1791" s="101">
        <v>103</v>
      </c>
      <c r="G1791" s="66" t="s">
        <v>670</v>
      </c>
      <c r="H1791" s="285">
        <f t="shared" si="1884"/>
        <v>63</v>
      </c>
      <c r="I1791" s="65">
        <v>26</v>
      </c>
      <c r="J1791" s="192">
        <v>16</v>
      </c>
      <c r="K1791" s="192">
        <f t="shared" si="1895"/>
        <v>2160</v>
      </c>
      <c r="L1791" s="193">
        <v>0</v>
      </c>
      <c r="M1791" s="194">
        <f>IF(J1791=0,0,(K1791)/J1791)</f>
        <v>135</v>
      </c>
      <c r="N1791" s="242">
        <f>IF(J1791=0,0,(K1791-L1791)/J1791)</f>
        <v>135</v>
      </c>
      <c r="O1791" s="192">
        <v>374</v>
      </c>
      <c r="P1791" s="285">
        <f t="shared" ref="P1791:R1791" si="1901">P1790</f>
        <v>30</v>
      </c>
      <c r="Q1791" s="285">
        <f t="shared" si="1901"/>
        <v>1</v>
      </c>
      <c r="R1791" s="285">
        <f t="shared" si="1901"/>
        <v>62233</v>
      </c>
      <c r="S1791" s="66"/>
    </row>
    <row r="1792" spans="1:19" ht="15.75">
      <c r="A1792" s="284">
        <f t="shared" si="1882"/>
        <v>43150</v>
      </c>
      <c r="B1792" s="285">
        <f t="shared" si="1883"/>
        <v>14</v>
      </c>
      <c r="C1792" s="66" t="s">
        <v>921</v>
      </c>
      <c r="D1792" s="66" t="s">
        <v>925</v>
      </c>
      <c r="E1792" s="66" t="s">
        <v>545</v>
      </c>
      <c r="F1792" s="101">
        <v>99</v>
      </c>
      <c r="G1792" s="66" t="s">
        <v>670</v>
      </c>
      <c r="H1792" s="285">
        <f t="shared" si="1884"/>
        <v>63</v>
      </c>
      <c r="I1792" s="65">
        <v>38</v>
      </c>
      <c r="J1792" s="192">
        <v>16</v>
      </c>
      <c r="K1792" s="192">
        <f t="shared" si="1895"/>
        <v>2160</v>
      </c>
      <c r="L1792" s="193">
        <v>68</v>
      </c>
      <c r="M1792" s="194">
        <f t="shared" ref="M1792:M1794" si="1902">IF(J1792=0,0,(K1792)/J1792)</f>
        <v>135</v>
      </c>
      <c r="N1792" s="242">
        <f t="shared" ref="N1792:N1794" si="1903">IF(J1792=0,0,(K1792-L1792)/J1792)</f>
        <v>130.75</v>
      </c>
      <c r="O1792" s="192">
        <v>99</v>
      </c>
      <c r="P1792" s="285">
        <f t="shared" ref="P1792:R1792" si="1904">P1791</f>
        <v>30</v>
      </c>
      <c r="Q1792" s="285">
        <f t="shared" si="1904"/>
        <v>1</v>
      </c>
      <c r="R1792" s="285">
        <f t="shared" si="1904"/>
        <v>62233</v>
      </c>
      <c r="S1792" s="66"/>
    </row>
    <row r="1793" spans="1:19" ht="15.75">
      <c r="A1793" s="284">
        <f t="shared" si="1882"/>
        <v>43150</v>
      </c>
      <c r="B1793" s="285">
        <f t="shared" si="1883"/>
        <v>15</v>
      </c>
      <c r="C1793" s="66" t="s">
        <v>986</v>
      </c>
      <c r="D1793" s="66"/>
      <c r="E1793" s="66"/>
      <c r="F1793" s="173">
        <v>97</v>
      </c>
      <c r="G1793" s="66" t="s">
        <v>343</v>
      </c>
      <c r="H1793" s="285">
        <f t="shared" si="1884"/>
        <v>63</v>
      </c>
      <c r="I1793" s="247">
        <v>12</v>
      </c>
      <c r="J1793" s="192">
        <v>16</v>
      </c>
      <c r="K1793" s="192">
        <f t="shared" si="1895"/>
        <v>2160</v>
      </c>
      <c r="L1793" s="193">
        <v>45</v>
      </c>
      <c r="M1793" s="250">
        <f t="shared" si="1902"/>
        <v>135</v>
      </c>
      <c r="N1793" s="251">
        <f t="shared" si="1903"/>
        <v>132.1875</v>
      </c>
      <c r="O1793" s="192">
        <v>159</v>
      </c>
      <c r="P1793" s="285">
        <f t="shared" ref="P1793:R1793" si="1905">P1792</f>
        <v>30</v>
      </c>
      <c r="Q1793" s="285">
        <f t="shared" si="1905"/>
        <v>1</v>
      </c>
      <c r="R1793" s="285">
        <f t="shared" si="1905"/>
        <v>62233</v>
      </c>
      <c r="S1793" s="66"/>
    </row>
    <row r="1794" spans="1:19" ht="15.75">
      <c r="A1794" s="284">
        <f t="shared" si="1882"/>
        <v>43150</v>
      </c>
      <c r="B1794" s="285">
        <f t="shared" si="1883"/>
        <v>16</v>
      </c>
      <c r="C1794" s="360" t="s">
        <v>1001</v>
      </c>
      <c r="D1794" s="130" t="s">
        <v>1001</v>
      </c>
      <c r="E1794" s="130"/>
      <c r="F1794" s="101">
        <v>99</v>
      </c>
      <c r="G1794" s="66" t="s">
        <v>670</v>
      </c>
      <c r="H1794" s="285">
        <f t="shared" si="1884"/>
        <v>63</v>
      </c>
      <c r="I1794" s="65">
        <v>7</v>
      </c>
      <c r="J1794" s="192">
        <v>16</v>
      </c>
      <c r="K1794" s="192">
        <f t="shared" si="1895"/>
        <v>2160</v>
      </c>
      <c r="L1794" s="193">
        <v>40</v>
      </c>
      <c r="M1794" s="194">
        <f t="shared" si="1902"/>
        <v>135</v>
      </c>
      <c r="N1794" s="242">
        <f t="shared" si="1903"/>
        <v>132.5</v>
      </c>
      <c r="O1794" s="192">
        <v>350</v>
      </c>
      <c r="P1794" s="285">
        <f t="shared" ref="P1794:R1794" si="1906">P1793</f>
        <v>30</v>
      </c>
      <c r="Q1794" s="285">
        <f t="shared" si="1906"/>
        <v>1</v>
      </c>
      <c r="R1794" s="285">
        <f t="shared" si="1906"/>
        <v>62233</v>
      </c>
      <c r="S1794" s="66"/>
    </row>
    <row r="1795" spans="1:19" ht="15.75">
      <c r="A1795" s="284">
        <f t="shared" si="1882"/>
        <v>43150</v>
      </c>
      <c r="B1795" s="285">
        <f t="shared" si="1883"/>
        <v>17</v>
      </c>
      <c r="C1795" s="66" t="s">
        <v>984</v>
      </c>
      <c r="D1795" s="66"/>
      <c r="E1795" s="66"/>
      <c r="F1795" s="300">
        <v>98</v>
      </c>
      <c r="G1795" s="66" t="s">
        <v>670</v>
      </c>
      <c r="H1795" s="285">
        <f t="shared" si="1884"/>
        <v>63</v>
      </c>
      <c r="I1795" s="247">
        <v>12</v>
      </c>
      <c r="J1795" s="192">
        <v>16</v>
      </c>
      <c r="K1795" s="192">
        <f t="shared" si="1895"/>
        <v>2160</v>
      </c>
      <c r="L1795" s="193">
        <v>0</v>
      </c>
      <c r="M1795" s="250">
        <f>IF(J1795=0,0,(K1795)/J1795)</f>
        <v>135</v>
      </c>
      <c r="N1795" s="251">
        <f>IF(J1795=0,0,(K1795-L1795)/J1795)</f>
        <v>135</v>
      </c>
      <c r="O1795" s="192">
        <v>293</v>
      </c>
      <c r="P1795" s="285">
        <f t="shared" ref="P1795:R1795" si="1907">P1794</f>
        <v>30</v>
      </c>
      <c r="Q1795" s="285">
        <f t="shared" si="1907"/>
        <v>1</v>
      </c>
      <c r="R1795" s="285">
        <f t="shared" si="1907"/>
        <v>62233</v>
      </c>
      <c r="S1795" s="66"/>
    </row>
    <row r="1796" spans="1:19" ht="15.75">
      <c r="A1796" s="284">
        <f t="shared" si="1882"/>
        <v>43150</v>
      </c>
      <c r="B1796" s="285">
        <f t="shared" si="1883"/>
        <v>18</v>
      </c>
      <c r="C1796" s="28" t="s">
        <v>381</v>
      </c>
      <c r="D1796" s="66" t="s">
        <v>928</v>
      </c>
      <c r="E1796" s="66" t="s">
        <v>545</v>
      </c>
      <c r="F1796" s="101">
        <v>97</v>
      </c>
      <c r="G1796" s="66" t="s">
        <v>670</v>
      </c>
      <c r="H1796" s="285">
        <f t="shared" si="1884"/>
        <v>63</v>
      </c>
      <c r="I1796" s="65">
        <v>57</v>
      </c>
      <c r="J1796" s="192">
        <v>16</v>
      </c>
      <c r="K1796" s="192">
        <f t="shared" si="1895"/>
        <v>2160</v>
      </c>
      <c r="L1796" s="193">
        <v>5</v>
      </c>
      <c r="M1796" s="194">
        <f t="shared" ref="M1796:M1798" si="1908">IF(J1796=0,0,(K1796)/J1796)</f>
        <v>135</v>
      </c>
      <c r="N1796" s="242">
        <f t="shared" ref="N1796:N1798" si="1909">IF(J1796=0,0,(K1796-L1796)/J1796)</f>
        <v>134.6875</v>
      </c>
      <c r="O1796" s="192">
        <v>182</v>
      </c>
      <c r="P1796" s="285">
        <f t="shared" ref="P1796:R1796" si="1910">P1795</f>
        <v>30</v>
      </c>
      <c r="Q1796" s="285">
        <f t="shared" si="1910"/>
        <v>1</v>
      </c>
      <c r="R1796" s="285">
        <f t="shared" si="1910"/>
        <v>62233</v>
      </c>
      <c r="S1796" s="66"/>
    </row>
    <row r="1797" spans="1:19" ht="15.75">
      <c r="A1797" s="284">
        <f t="shared" si="1882"/>
        <v>43150</v>
      </c>
      <c r="B1797" s="285">
        <f t="shared" si="1883"/>
        <v>19</v>
      </c>
      <c r="C1797" s="407" t="s">
        <v>579</v>
      </c>
      <c r="D1797" s="111" t="s">
        <v>397</v>
      </c>
      <c r="E1797" s="111" t="s">
        <v>810</v>
      </c>
      <c r="F1797" s="278">
        <v>97</v>
      </c>
      <c r="G1797" s="66" t="s">
        <v>670</v>
      </c>
      <c r="H1797" s="285">
        <f t="shared" si="1884"/>
        <v>63</v>
      </c>
      <c r="I1797" s="247">
        <v>45</v>
      </c>
      <c r="J1797" s="192">
        <v>16</v>
      </c>
      <c r="K1797" s="192">
        <f t="shared" si="1895"/>
        <v>2160</v>
      </c>
      <c r="L1797" s="193">
        <v>0</v>
      </c>
      <c r="M1797" s="250">
        <f t="shared" si="1908"/>
        <v>135</v>
      </c>
      <c r="N1797" s="251">
        <f t="shared" si="1909"/>
        <v>135</v>
      </c>
      <c r="O1797" s="192">
        <v>295</v>
      </c>
      <c r="P1797" s="285">
        <f t="shared" ref="P1797:R1797" si="1911">P1796</f>
        <v>30</v>
      </c>
      <c r="Q1797" s="285">
        <f t="shared" si="1911"/>
        <v>1</v>
      </c>
      <c r="R1797" s="285">
        <f t="shared" si="1911"/>
        <v>62233</v>
      </c>
      <c r="S1797" s="66"/>
    </row>
    <row r="1798" spans="1:19" ht="15.75">
      <c r="A1798" s="284">
        <f t="shared" si="1882"/>
        <v>43150</v>
      </c>
      <c r="B1798" s="285">
        <f t="shared" si="1883"/>
        <v>20</v>
      </c>
      <c r="C1798" s="66" t="s">
        <v>577</v>
      </c>
      <c r="D1798" s="66" t="s">
        <v>577</v>
      </c>
      <c r="E1798" s="66" t="s">
        <v>545</v>
      </c>
      <c r="F1798" s="278">
        <v>95</v>
      </c>
      <c r="G1798" s="66" t="s">
        <v>670</v>
      </c>
      <c r="H1798" s="285">
        <f t="shared" si="1884"/>
        <v>63</v>
      </c>
      <c r="I1798" s="247">
        <v>35</v>
      </c>
      <c r="J1798" s="192">
        <v>16</v>
      </c>
      <c r="K1798" s="192">
        <f t="shared" si="1895"/>
        <v>2160</v>
      </c>
      <c r="L1798" s="193">
        <v>45</v>
      </c>
      <c r="M1798" s="250">
        <f t="shared" si="1908"/>
        <v>135</v>
      </c>
      <c r="N1798" s="251">
        <f t="shared" si="1909"/>
        <v>132.1875</v>
      </c>
      <c r="O1798" s="192">
        <v>326</v>
      </c>
      <c r="P1798" s="285">
        <f t="shared" ref="P1798:R1798" si="1912">P1797</f>
        <v>30</v>
      </c>
      <c r="Q1798" s="285">
        <f t="shared" si="1912"/>
        <v>1</v>
      </c>
      <c r="R1798" s="285">
        <f t="shared" si="1912"/>
        <v>62233</v>
      </c>
      <c r="S1798" s="66"/>
    </row>
    <row r="1799" spans="1:19" ht="15.75">
      <c r="A1799" s="284">
        <f t="shared" si="1882"/>
        <v>43150</v>
      </c>
      <c r="B1799" s="285">
        <f t="shared" si="1883"/>
        <v>21</v>
      </c>
      <c r="C1799" s="66" t="s">
        <v>1012</v>
      </c>
      <c r="D1799" s="66" t="s">
        <v>1012</v>
      </c>
      <c r="E1799" s="66"/>
      <c r="F1799" s="432">
        <v>92</v>
      </c>
      <c r="G1799" s="66" t="s">
        <v>670</v>
      </c>
      <c r="H1799" s="285">
        <f t="shared" si="1884"/>
        <v>63</v>
      </c>
      <c r="I1799" s="65">
        <v>5</v>
      </c>
      <c r="J1799" s="192">
        <v>16</v>
      </c>
      <c r="K1799" s="192">
        <f t="shared" si="1895"/>
        <v>2160</v>
      </c>
      <c r="L1799" s="193">
        <v>38</v>
      </c>
      <c r="M1799" s="194">
        <f>IF(J1799=0,0,(K1799)/J1799)</f>
        <v>135</v>
      </c>
      <c r="N1799" s="242">
        <f>IF(J1799=0,0,(K1799-L1799)/J1799)</f>
        <v>132.625</v>
      </c>
      <c r="O1799" s="192">
        <v>383</v>
      </c>
      <c r="P1799" s="285">
        <f t="shared" ref="P1799:R1799" si="1913">P1798</f>
        <v>30</v>
      </c>
      <c r="Q1799" s="285">
        <f t="shared" si="1913"/>
        <v>1</v>
      </c>
      <c r="R1799" s="285">
        <f t="shared" si="1913"/>
        <v>62233</v>
      </c>
      <c r="S1799" s="66"/>
    </row>
    <row r="1800" spans="1:19" ht="15.75">
      <c r="A1800" s="284">
        <f t="shared" si="1882"/>
        <v>43150</v>
      </c>
      <c r="B1800" s="285">
        <f t="shared" si="1883"/>
        <v>22</v>
      </c>
      <c r="C1800" s="66" t="s">
        <v>956</v>
      </c>
      <c r="D1800" s="66"/>
      <c r="E1800" s="66"/>
      <c r="F1800" s="300">
        <v>91</v>
      </c>
      <c r="G1800" s="66" t="s">
        <v>670</v>
      </c>
      <c r="H1800" s="285">
        <f t="shared" si="1884"/>
        <v>63</v>
      </c>
      <c r="I1800" s="247">
        <v>13</v>
      </c>
      <c r="J1800" s="192">
        <v>16</v>
      </c>
      <c r="K1800" s="192">
        <f t="shared" si="1895"/>
        <v>2160</v>
      </c>
      <c r="L1800" s="193">
        <v>58</v>
      </c>
      <c r="M1800" s="250">
        <f t="shared" ref="M1800:M1801" si="1914">IF(J1800=0,0,(K1800)/J1800)</f>
        <v>135</v>
      </c>
      <c r="N1800" s="251">
        <f t="shared" ref="N1800:N1801" si="1915">IF(J1800=0,0,(K1800-L1800)/J1800)</f>
        <v>131.375</v>
      </c>
      <c r="O1800" s="192">
        <v>253</v>
      </c>
      <c r="P1800" s="285">
        <f t="shared" ref="P1800:R1800" si="1916">P1799</f>
        <v>30</v>
      </c>
      <c r="Q1800" s="285">
        <f t="shared" si="1916"/>
        <v>1</v>
      </c>
      <c r="R1800" s="285">
        <f t="shared" si="1916"/>
        <v>62233</v>
      </c>
      <c r="S1800" s="66"/>
    </row>
    <row r="1801" spans="1:19" ht="15.75">
      <c r="A1801" s="284">
        <f t="shared" si="1882"/>
        <v>43150</v>
      </c>
      <c r="B1801" s="285">
        <f t="shared" si="1883"/>
        <v>23</v>
      </c>
      <c r="C1801" s="66" t="s">
        <v>943</v>
      </c>
      <c r="D1801" s="66" t="s">
        <v>943</v>
      </c>
      <c r="E1801" s="66" t="s">
        <v>545</v>
      </c>
      <c r="F1801" s="101">
        <v>87</v>
      </c>
      <c r="G1801" s="28" t="s">
        <v>343</v>
      </c>
      <c r="H1801" s="285">
        <f t="shared" si="1884"/>
        <v>63</v>
      </c>
      <c r="I1801" s="65">
        <v>18</v>
      </c>
      <c r="J1801" s="192">
        <v>16</v>
      </c>
      <c r="K1801" s="192">
        <v>2158</v>
      </c>
      <c r="L1801" s="193">
        <v>34</v>
      </c>
      <c r="M1801" s="194">
        <f t="shared" si="1914"/>
        <v>134.875</v>
      </c>
      <c r="N1801" s="242">
        <f t="shared" si="1915"/>
        <v>132.75</v>
      </c>
      <c r="O1801" s="192">
        <v>101</v>
      </c>
      <c r="P1801" s="285">
        <f t="shared" ref="P1801:R1801" si="1917">P1800</f>
        <v>30</v>
      </c>
      <c r="Q1801" s="285">
        <f t="shared" si="1917"/>
        <v>1</v>
      </c>
      <c r="R1801" s="285">
        <f t="shared" si="1917"/>
        <v>62233</v>
      </c>
      <c r="S1801" s="66"/>
    </row>
    <row r="1802" spans="1:19" ht="15.75">
      <c r="A1802" s="284">
        <f t="shared" si="1882"/>
        <v>43150</v>
      </c>
      <c r="B1802" s="285">
        <f t="shared" si="1883"/>
        <v>24</v>
      </c>
      <c r="C1802" s="66" t="s">
        <v>616</v>
      </c>
      <c r="D1802" s="66" t="s">
        <v>616</v>
      </c>
      <c r="E1802" s="66"/>
      <c r="F1802" s="278">
        <v>88</v>
      </c>
      <c r="G1802" s="28" t="s">
        <v>343</v>
      </c>
      <c r="H1802" s="285">
        <f t="shared" si="1884"/>
        <v>63</v>
      </c>
      <c r="I1802" s="65">
        <v>9</v>
      </c>
      <c r="J1802" s="192">
        <v>16</v>
      </c>
      <c r="K1802" s="192">
        <f t="shared" ref="K1802:K1808" si="1918">J1802*135</f>
        <v>2160</v>
      </c>
      <c r="L1802" s="193">
        <v>22</v>
      </c>
      <c r="M1802" s="194">
        <f>IF(J1802=0,0,(K1802)/J1802)</f>
        <v>135</v>
      </c>
      <c r="N1802" s="242">
        <f>IF(J1802=0,0,(K1802-L1802)/J1802)</f>
        <v>133.625</v>
      </c>
      <c r="O1802" s="192">
        <v>317</v>
      </c>
      <c r="P1802" s="285">
        <f t="shared" ref="P1802:R1802" si="1919">P1801</f>
        <v>30</v>
      </c>
      <c r="Q1802" s="285">
        <f t="shared" si="1919"/>
        <v>1</v>
      </c>
      <c r="R1802" s="285">
        <f t="shared" si="1919"/>
        <v>62233</v>
      </c>
      <c r="S1802" s="66"/>
    </row>
    <row r="1803" spans="1:19" ht="15.75">
      <c r="A1803" s="284">
        <f t="shared" si="1882"/>
        <v>43150</v>
      </c>
      <c r="B1803" s="285">
        <f t="shared" si="1883"/>
        <v>25</v>
      </c>
      <c r="C1803" s="66" t="s">
        <v>1015</v>
      </c>
      <c r="D1803" s="66" t="s">
        <v>1015</v>
      </c>
      <c r="E1803" s="66"/>
      <c r="F1803" s="278">
        <v>83</v>
      </c>
      <c r="G1803" s="28" t="s">
        <v>343</v>
      </c>
      <c r="H1803" s="285">
        <f t="shared" si="1884"/>
        <v>63</v>
      </c>
      <c r="I1803" s="65">
        <v>2</v>
      </c>
      <c r="J1803" s="192">
        <v>16</v>
      </c>
      <c r="K1803" s="192">
        <f t="shared" si="1918"/>
        <v>2160</v>
      </c>
      <c r="L1803" s="193">
        <v>65</v>
      </c>
      <c r="M1803" s="194">
        <f>IF(J1803=0,0,(K1803)/J1803)</f>
        <v>135</v>
      </c>
      <c r="N1803" s="242">
        <f>IF(J1803=0,0,(K1803-L1803)/J1803)</f>
        <v>130.9375</v>
      </c>
      <c r="O1803" s="192">
        <v>465</v>
      </c>
      <c r="P1803" s="285">
        <f t="shared" ref="P1803:R1803" si="1920">P1802</f>
        <v>30</v>
      </c>
      <c r="Q1803" s="285">
        <f t="shared" si="1920"/>
        <v>1</v>
      </c>
      <c r="R1803" s="285">
        <f t="shared" si="1920"/>
        <v>62233</v>
      </c>
      <c r="S1803" s="66"/>
    </row>
    <row r="1804" spans="1:19" ht="15.75">
      <c r="A1804" s="284">
        <f t="shared" si="1882"/>
        <v>43150</v>
      </c>
      <c r="B1804" s="285">
        <f t="shared" si="1883"/>
        <v>26</v>
      </c>
      <c r="C1804" s="360" t="s">
        <v>1002</v>
      </c>
      <c r="D1804" s="130" t="s">
        <v>1002</v>
      </c>
      <c r="E1804" s="130"/>
      <c r="F1804" s="101">
        <v>81</v>
      </c>
      <c r="G1804" s="66" t="s">
        <v>343</v>
      </c>
      <c r="H1804" s="285">
        <f t="shared" si="1884"/>
        <v>63</v>
      </c>
      <c r="I1804" s="65">
        <v>7</v>
      </c>
      <c r="J1804" s="192">
        <v>11</v>
      </c>
      <c r="K1804" s="192">
        <f t="shared" si="1918"/>
        <v>1485</v>
      </c>
      <c r="L1804" s="193">
        <v>57</v>
      </c>
      <c r="M1804" s="194">
        <f t="shared" ref="M1804:M1806" si="1921">IF(J1804=0,0,(K1804)/J1804)</f>
        <v>135</v>
      </c>
      <c r="N1804" s="242">
        <f t="shared" ref="N1804" si="1922">IF(J1804=0,0,(K1804-L1804)/J1804)</f>
        <v>129.81818181818181</v>
      </c>
      <c r="O1804" s="192">
        <v>102</v>
      </c>
      <c r="P1804" s="285">
        <f t="shared" ref="P1804:R1804" si="1923">P1803</f>
        <v>30</v>
      </c>
      <c r="Q1804" s="285">
        <f t="shared" si="1923"/>
        <v>1</v>
      </c>
      <c r="R1804" s="285">
        <f t="shared" si="1923"/>
        <v>62233</v>
      </c>
      <c r="S1804" s="66"/>
    </row>
    <row r="1805" spans="1:19" ht="15.75">
      <c r="A1805" s="284">
        <f t="shared" si="1882"/>
        <v>43150</v>
      </c>
      <c r="B1805" s="285">
        <f t="shared" si="1883"/>
        <v>27</v>
      </c>
      <c r="C1805" s="66" t="s">
        <v>1011</v>
      </c>
      <c r="D1805" s="66" t="s">
        <v>1011</v>
      </c>
      <c r="E1805" s="66"/>
      <c r="F1805" s="432">
        <v>79</v>
      </c>
      <c r="G1805" s="66" t="s">
        <v>343</v>
      </c>
      <c r="H1805" s="285">
        <f t="shared" si="1884"/>
        <v>63</v>
      </c>
      <c r="I1805" s="65">
        <v>5</v>
      </c>
      <c r="J1805" s="192">
        <v>16</v>
      </c>
      <c r="K1805" s="192">
        <f t="shared" si="1918"/>
        <v>2160</v>
      </c>
      <c r="L1805" s="193">
        <v>129</v>
      </c>
      <c r="M1805" s="194">
        <f t="shared" si="1921"/>
        <v>135</v>
      </c>
      <c r="N1805" s="242">
        <f>IF(J1805=0,0,(K1805-L1805)/J1805)</f>
        <v>126.9375</v>
      </c>
      <c r="O1805" s="192">
        <v>164</v>
      </c>
      <c r="P1805" s="285">
        <f t="shared" ref="P1805:R1805" si="1924">P1804</f>
        <v>30</v>
      </c>
      <c r="Q1805" s="285">
        <f t="shared" si="1924"/>
        <v>1</v>
      </c>
      <c r="R1805" s="285">
        <f t="shared" si="1924"/>
        <v>62233</v>
      </c>
      <c r="S1805" s="66"/>
    </row>
    <row r="1806" spans="1:19" ht="15.75">
      <c r="A1806" s="284">
        <f t="shared" si="1882"/>
        <v>43150</v>
      </c>
      <c r="B1806" s="285">
        <f t="shared" si="1883"/>
        <v>28</v>
      </c>
      <c r="C1806" s="28" t="s">
        <v>576</v>
      </c>
      <c r="D1806" s="66" t="s">
        <v>826</v>
      </c>
      <c r="E1806" s="66" t="s">
        <v>810</v>
      </c>
      <c r="F1806" s="278">
        <v>78</v>
      </c>
      <c r="G1806" s="293" t="s">
        <v>536</v>
      </c>
      <c r="H1806" s="285">
        <f t="shared" si="1884"/>
        <v>63</v>
      </c>
      <c r="I1806" s="247">
        <v>60</v>
      </c>
      <c r="J1806" s="192">
        <v>16</v>
      </c>
      <c r="K1806" s="192">
        <f t="shared" si="1918"/>
        <v>2160</v>
      </c>
      <c r="L1806" s="193">
        <v>58</v>
      </c>
      <c r="M1806" s="250">
        <f t="shared" si="1921"/>
        <v>135</v>
      </c>
      <c r="N1806" s="251">
        <f t="shared" ref="N1806:N1808" si="1925">IF(J1806=0,0,(K1806-L1806)/J1806)</f>
        <v>131.375</v>
      </c>
      <c r="O1806" s="248">
        <v>113</v>
      </c>
      <c r="P1806" s="285">
        <f t="shared" ref="P1806:R1806" si="1926">P1805</f>
        <v>30</v>
      </c>
      <c r="Q1806" s="285">
        <f t="shared" si="1926"/>
        <v>1</v>
      </c>
      <c r="R1806" s="285">
        <f t="shared" si="1926"/>
        <v>62233</v>
      </c>
      <c r="S1806" s="66"/>
    </row>
    <row r="1807" spans="1:19" ht="15.75">
      <c r="A1807" s="284">
        <f t="shared" si="1882"/>
        <v>43150</v>
      </c>
      <c r="B1807" s="285">
        <f t="shared" si="1883"/>
        <v>29</v>
      </c>
      <c r="C1807" s="28" t="s">
        <v>881</v>
      </c>
      <c r="D1807" s="66" t="s">
        <v>881</v>
      </c>
      <c r="E1807" s="66" t="s">
        <v>545</v>
      </c>
      <c r="F1807" s="278">
        <v>68</v>
      </c>
      <c r="G1807" s="66" t="s">
        <v>343</v>
      </c>
      <c r="H1807" s="285">
        <f t="shared" si="1884"/>
        <v>63</v>
      </c>
      <c r="I1807" s="65">
        <v>30</v>
      </c>
      <c r="J1807" s="192">
        <v>16</v>
      </c>
      <c r="K1807" s="192">
        <f t="shared" si="1918"/>
        <v>2160</v>
      </c>
      <c r="L1807" s="193">
        <v>43</v>
      </c>
      <c r="M1807" s="194">
        <f>IF(J1807=0,0,(K1807)/J1807)</f>
        <v>135</v>
      </c>
      <c r="N1807" s="242">
        <f t="shared" si="1925"/>
        <v>132.3125</v>
      </c>
      <c r="O1807" s="192">
        <v>71</v>
      </c>
      <c r="P1807" s="285">
        <f t="shared" ref="P1807:R1807" si="1927">P1806</f>
        <v>30</v>
      </c>
      <c r="Q1807" s="285">
        <f t="shared" si="1927"/>
        <v>1</v>
      </c>
      <c r="R1807" s="285">
        <f t="shared" si="1927"/>
        <v>62233</v>
      </c>
      <c r="S1807" s="66"/>
    </row>
    <row r="1808" spans="1:19" ht="15.75">
      <c r="A1808" s="284">
        <f t="shared" si="1882"/>
        <v>43150</v>
      </c>
      <c r="B1808" s="285">
        <f t="shared" si="1883"/>
        <v>30</v>
      </c>
      <c r="C1808" s="437" t="s">
        <v>932</v>
      </c>
      <c r="D1808" s="100" t="s">
        <v>930</v>
      </c>
      <c r="E1808" s="100" t="s">
        <v>545</v>
      </c>
      <c r="F1808" s="300">
        <v>65</v>
      </c>
      <c r="G1808" s="293" t="s">
        <v>343</v>
      </c>
      <c r="H1808" s="285">
        <f t="shared" si="1884"/>
        <v>63</v>
      </c>
      <c r="I1808" s="247">
        <v>28</v>
      </c>
      <c r="J1808" s="192">
        <v>3</v>
      </c>
      <c r="K1808" s="192">
        <f t="shared" si="1918"/>
        <v>405</v>
      </c>
      <c r="L1808" s="249">
        <v>0</v>
      </c>
      <c r="M1808" s="250">
        <f t="shared" ref="M1808:M1810" si="1928">IF(J1808=0,0,(K1808)/J1808)</f>
        <v>135</v>
      </c>
      <c r="N1808" s="251">
        <f t="shared" si="1925"/>
        <v>135</v>
      </c>
      <c r="O1808" s="248">
        <v>0</v>
      </c>
      <c r="P1808" s="285">
        <f t="shared" ref="P1808:R1808" si="1929">P1807</f>
        <v>30</v>
      </c>
      <c r="Q1808" s="285">
        <f t="shared" si="1929"/>
        <v>1</v>
      </c>
      <c r="R1808" s="285">
        <f t="shared" si="1929"/>
        <v>62233</v>
      </c>
      <c r="S1808" s="66"/>
    </row>
    <row r="1809" spans="1:19" ht="15.75">
      <c r="A1809" s="280">
        <f>A1808+7</f>
        <v>43157</v>
      </c>
      <c r="B1809" s="167">
        <v>1</v>
      </c>
      <c r="C1809" s="401" t="s">
        <v>969</v>
      </c>
      <c r="D1809" s="142" t="s">
        <v>965</v>
      </c>
      <c r="E1809" s="142"/>
      <c r="F1809" s="259">
        <v>174</v>
      </c>
      <c r="G1809" s="142" t="s">
        <v>670</v>
      </c>
      <c r="H1809" s="167">
        <f>H1808+1</f>
        <v>64</v>
      </c>
      <c r="I1809" s="141">
        <v>16</v>
      </c>
      <c r="J1809" s="183">
        <v>16</v>
      </c>
      <c r="K1809" s="183">
        <f>J1809*135</f>
        <v>2160</v>
      </c>
      <c r="L1809" s="184">
        <v>26</v>
      </c>
      <c r="M1809" s="185">
        <f t="shared" si="1928"/>
        <v>135</v>
      </c>
      <c r="N1809" s="256">
        <f>IF(J1809=0,0,(K1809-L1809)/J1809)</f>
        <v>133.375</v>
      </c>
      <c r="O1809" s="183">
        <v>1128</v>
      </c>
      <c r="P1809" s="167">
        <f>COUNTA(C1809:C1838)</f>
        <v>30</v>
      </c>
      <c r="Q1809" s="167">
        <v>1</v>
      </c>
      <c r="R1809" s="167">
        <f>SUM(K1809:K1838)</f>
        <v>64654</v>
      </c>
      <c r="S1809" s="413">
        <f>SUM(L1809:L1838)</f>
        <v>1048</v>
      </c>
    </row>
    <row r="1810" spans="1:19" ht="15.75">
      <c r="A1810" s="280">
        <f>A1809</f>
        <v>43157</v>
      </c>
      <c r="B1810" s="167">
        <f>B1809+1</f>
        <v>2</v>
      </c>
      <c r="C1810" s="401" t="s">
        <v>1009</v>
      </c>
      <c r="D1810" s="142" t="s">
        <v>1009</v>
      </c>
      <c r="E1810" s="142"/>
      <c r="F1810" s="259">
        <v>140</v>
      </c>
      <c r="G1810" s="149" t="s">
        <v>670</v>
      </c>
      <c r="H1810" s="167">
        <f>H1809</f>
        <v>64</v>
      </c>
      <c r="I1810" s="141">
        <v>6</v>
      </c>
      <c r="J1810" s="183">
        <v>16</v>
      </c>
      <c r="K1810" s="183">
        <f t="shared" ref="K1810:K1816" si="1930">J1810*135</f>
        <v>2160</v>
      </c>
      <c r="L1810" s="184">
        <v>0</v>
      </c>
      <c r="M1810" s="185">
        <f t="shared" si="1928"/>
        <v>135</v>
      </c>
      <c r="N1810" s="256">
        <f>IF(J1810=0,0,(K1810-L1810)/J1810)</f>
        <v>135</v>
      </c>
      <c r="O1810" s="183">
        <v>936</v>
      </c>
      <c r="P1810" s="167">
        <f>P1809</f>
        <v>30</v>
      </c>
      <c r="Q1810" s="167">
        <f>Q1809</f>
        <v>1</v>
      </c>
      <c r="R1810" s="167">
        <f>R1809</f>
        <v>64654</v>
      </c>
      <c r="S1810" s="142" t="s">
        <v>744</v>
      </c>
    </row>
    <row r="1811" spans="1:19" ht="15.75">
      <c r="A1811" s="280">
        <f t="shared" ref="A1811:A1838" si="1931">A1810</f>
        <v>43157</v>
      </c>
      <c r="B1811" s="167">
        <f t="shared" ref="B1811:B1838" si="1932">B1810+1</f>
        <v>3</v>
      </c>
      <c r="C1811" s="144" t="s">
        <v>402</v>
      </c>
      <c r="D1811" s="144" t="s">
        <v>551</v>
      </c>
      <c r="E1811" s="142" t="s">
        <v>545</v>
      </c>
      <c r="F1811" s="170">
        <v>127</v>
      </c>
      <c r="G1811" s="149" t="s">
        <v>670</v>
      </c>
      <c r="H1811" s="167">
        <f t="shared" ref="H1811:H1838" si="1933">H1810</f>
        <v>64</v>
      </c>
      <c r="I1811" s="141">
        <v>53</v>
      </c>
      <c r="J1811" s="183">
        <v>16</v>
      </c>
      <c r="K1811" s="183">
        <f t="shared" si="1930"/>
        <v>2160</v>
      </c>
      <c r="L1811" s="184">
        <v>5</v>
      </c>
      <c r="M1811" s="185">
        <f>IF(J1811=0,0,(K1811)/J1811)</f>
        <v>135</v>
      </c>
      <c r="N1811" s="256">
        <f t="shared" ref="N1811" si="1934">IF(J1811=0,0,(K1811-L1811)/J1811)</f>
        <v>134.6875</v>
      </c>
      <c r="O1811" s="183">
        <v>206</v>
      </c>
      <c r="P1811" s="167">
        <f t="shared" ref="P1811:R1811" si="1935">P1810</f>
        <v>30</v>
      </c>
      <c r="Q1811" s="167">
        <f t="shared" si="1935"/>
        <v>1</v>
      </c>
      <c r="R1811" s="167">
        <f t="shared" si="1935"/>
        <v>64654</v>
      </c>
      <c r="S1811" s="185">
        <f>AVERAGE(M1809:M1838)</f>
        <v>134.97708333333333</v>
      </c>
    </row>
    <row r="1812" spans="1:19" ht="15.75">
      <c r="A1812" s="280">
        <f t="shared" si="1931"/>
        <v>43157</v>
      </c>
      <c r="B1812" s="167">
        <f t="shared" si="1932"/>
        <v>4</v>
      </c>
      <c r="C1812" s="144" t="s">
        <v>911</v>
      </c>
      <c r="D1812" s="297"/>
      <c r="E1812" s="297"/>
      <c r="F1812" s="170">
        <v>126</v>
      </c>
      <c r="G1812" s="149" t="s">
        <v>670</v>
      </c>
      <c r="H1812" s="167">
        <f t="shared" si="1933"/>
        <v>64</v>
      </c>
      <c r="I1812" s="141">
        <v>24</v>
      </c>
      <c r="J1812" s="183">
        <v>16</v>
      </c>
      <c r="K1812" s="183">
        <f t="shared" si="1930"/>
        <v>2160</v>
      </c>
      <c r="L1812" s="184">
        <v>15</v>
      </c>
      <c r="M1812" s="185">
        <f>IF(J1812=0,0,(K1812)/J1812)</f>
        <v>135</v>
      </c>
      <c r="N1812" s="256">
        <f t="shared" ref="N1812:N1817" si="1936">IF(J1812=0,0,(K1812-L1812)/J1812)</f>
        <v>134.0625</v>
      </c>
      <c r="O1812" s="183">
        <v>234</v>
      </c>
      <c r="P1812" s="167">
        <f t="shared" ref="P1812:R1812" si="1937">P1811</f>
        <v>30</v>
      </c>
      <c r="Q1812" s="167">
        <f t="shared" si="1937"/>
        <v>1</v>
      </c>
      <c r="R1812" s="167">
        <f t="shared" si="1937"/>
        <v>64654</v>
      </c>
      <c r="S1812" s="142" t="s">
        <v>760</v>
      </c>
    </row>
    <row r="1813" spans="1:19" ht="15.75">
      <c r="A1813" s="280">
        <f t="shared" si="1931"/>
        <v>43157</v>
      </c>
      <c r="B1813" s="167">
        <f t="shared" si="1932"/>
        <v>5</v>
      </c>
      <c r="C1813" s="144" t="s">
        <v>920</v>
      </c>
      <c r="D1813" s="142" t="s">
        <v>927</v>
      </c>
      <c r="E1813" s="142" t="s">
        <v>545</v>
      </c>
      <c r="F1813" s="168">
        <v>117</v>
      </c>
      <c r="G1813" s="142" t="s">
        <v>670</v>
      </c>
      <c r="H1813" s="167">
        <f t="shared" si="1933"/>
        <v>64</v>
      </c>
      <c r="I1813" s="141">
        <v>25</v>
      </c>
      <c r="J1813" s="183">
        <v>16</v>
      </c>
      <c r="K1813" s="183">
        <f t="shared" si="1930"/>
        <v>2160</v>
      </c>
      <c r="L1813" s="184">
        <v>61</v>
      </c>
      <c r="M1813" s="185">
        <f t="shared" ref="M1813:M1815" si="1938">IF(J1813=0,0,(K1813)/J1813)</f>
        <v>135</v>
      </c>
      <c r="N1813" s="256">
        <f t="shared" si="1936"/>
        <v>131.1875</v>
      </c>
      <c r="O1813" s="183">
        <v>24</v>
      </c>
      <c r="P1813" s="167">
        <f t="shared" ref="P1813:R1813" si="1939">P1812</f>
        <v>30</v>
      </c>
      <c r="Q1813" s="167">
        <f t="shared" si="1939"/>
        <v>1</v>
      </c>
      <c r="R1813" s="167">
        <f t="shared" si="1939"/>
        <v>64654</v>
      </c>
      <c r="S1813" s="185">
        <f>AVERAGE(F1809:F1838)</f>
        <v>103.66666666666667</v>
      </c>
    </row>
    <row r="1814" spans="1:19" ht="15.75">
      <c r="A1814" s="280">
        <f t="shared" si="1931"/>
        <v>43157</v>
      </c>
      <c r="B1814" s="167">
        <f t="shared" si="1932"/>
        <v>6</v>
      </c>
      <c r="C1814" s="144" t="s">
        <v>1006</v>
      </c>
      <c r="D1814" s="142" t="s">
        <v>1006</v>
      </c>
      <c r="E1814" s="142"/>
      <c r="F1814" s="168">
        <v>113</v>
      </c>
      <c r="G1814" s="142" t="s">
        <v>670</v>
      </c>
      <c r="H1814" s="167">
        <f t="shared" si="1933"/>
        <v>64</v>
      </c>
      <c r="I1814" s="141">
        <v>7</v>
      </c>
      <c r="J1814" s="183">
        <v>16</v>
      </c>
      <c r="K1814" s="183">
        <f t="shared" si="1930"/>
        <v>2160</v>
      </c>
      <c r="L1814" s="184">
        <v>11</v>
      </c>
      <c r="M1814" s="185">
        <f t="shared" si="1938"/>
        <v>135</v>
      </c>
      <c r="N1814" s="256">
        <f t="shared" si="1936"/>
        <v>134.3125</v>
      </c>
      <c r="O1814" s="183">
        <v>374</v>
      </c>
      <c r="P1814" s="167">
        <f t="shared" ref="P1814:R1814" si="1940">P1813</f>
        <v>30</v>
      </c>
      <c r="Q1814" s="167">
        <f t="shared" si="1940"/>
        <v>1</v>
      </c>
      <c r="R1814" s="167">
        <f t="shared" si="1940"/>
        <v>64654</v>
      </c>
      <c r="S1814" s="142" t="s">
        <v>791</v>
      </c>
    </row>
    <row r="1815" spans="1:19" ht="15.75">
      <c r="A1815" s="280">
        <f t="shared" si="1931"/>
        <v>43157</v>
      </c>
      <c r="B1815" s="167">
        <f t="shared" si="1932"/>
        <v>7</v>
      </c>
      <c r="C1815" s="144" t="s">
        <v>1014</v>
      </c>
      <c r="D1815" s="142" t="s">
        <v>1014</v>
      </c>
      <c r="E1815" s="142"/>
      <c r="F1815" s="168">
        <v>111</v>
      </c>
      <c r="G1815" s="401" t="s">
        <v>535</v>
      </c>
      <c r="H1815" s="167">
        <f t="shared" si="1933"/>
        <v>64</v>
      </c>
      <c r="I1815" s="141">
        <v>2</v>
      </c>
      <c r="J1815" s="183">
        <v>16</v>
      </c>
      <c r="K1815" s="183">
        <f t="shared" si="1930"/>
        <v>2160</v>
      </c>
      <c r="L1815" s="184">
        <v>16</v>
      </c>
      <c r="M1815" s="185">
        <f t="shared" si="1938"/>
        <v>135</v>
      </c>
      <c r="N1815" s="256">
        <f t="shared" si="1936"/>
        <v>134</v>
      </c>
      <c r="O1815" s="183">
        <v>200</v>
      </c>
      <c r="P1815" s="167">
        <f t="shared" ref="P1815:R1815" si="1941">P1814</f>
        <v>30</v>
      </c>
      <c r="Q1815" s="167">
        <f t="shared" si="1941"/>
        <v>1</v>
      </c>
      <c r="R1815" s="167">
        <f t="shared" si="1941"/>
        <v>64654</v>
      </c>
      <c r="S1815" s="185">
        <f>S1811*P1809*16</f>
        <v>64789</v>
      </c>
    </row>
    <row r="1816" spans="1:19" ht="15.75">
      <c r="A1816" s="280">
        <f t="shared" si="1931"/>
        <v>43157</v>
      </c>
      <c r="B1816" s="167">
        <f t="shared" si="1932"/>
        <v>8</v>
      </c>
      <c r="C1816" s="144" t="s">
        <v>588</v>
      </c>
      <c r="D1816" s="142" t="s">
        <v>926</v>
      </c>
      <c r="E1816" s="142" t="s">
        <v>545</v>
      </c>
      <c r="F1816" s="168">
        <v>111</v>
      </c>
      <c r="G1816" s="142" t="s">
        <v>670</v>
      </c>
      <c r="H1816" s="167">
        <f t="shared" si="1933"/>
        <v>64</v>
      </c>
      <c r="I1816" s="141">
        <v>34</v>
      </c>
      <c r="J1816" s="183">
        <v>16</v>
      </c>
      <c r="K1816" s="183">
        <f t="shared" si="1930"/>
        <v>2160</v>
      </c>
      <c r="L1816" s="184">
        <v>14</v>
      </c>
      <c r="M1816" s="185">
        <f>IF(J1816=0,0,(K1816)/J1816)</f>
        <v>135</v>
      </c>
      <c r="N1816" s="256">
        <f t="shared" si="1936"/>
        <v>134.125</v>
      </c>
      <c r="O1816" s="183">
        <v>428</v>
      </c>
      <c r="P1816" s="167">
        <f t="shared" ref="P1816:R1816" si="1942">P1815</f>
        <v>30</v>
      </c>
      <c r="Q1816" s="167">
        <f t="shared" si="1942"/>
        <v>1</v>
      </c>
      <c r="R1816" s="167">
        <f t="shared" si="1942"/>
        <v>64654</v>
      </c>
      <c r="S1816" s="142" t="s">
        <v>771</v>
      </c>
    </row>
    <row r="1817" spans="1:19" ht="15.75">
      <c r="A1817" s="280">
        <f t="shared" si="1931"/>
        <v>43157</v>
      </c>
      <c r="B1817" s="167">
        <f t="shared" si="1932"/>
        <v>9</v>
      </c>
      <c r="C1817" s="144" t="s">
        <v>967</v>
      </c>
      <c r="D1817" s="142" t="s">
        <v>967</v>
      </c>
      <c r="E1817" s="142" t="s">
        <v>545</v>
      </c>
      <c r="F1817" s="168">
        <v>110</v>
      </c>
      <c r="G1817" s="142" t="s">
        <v>670</v>
      </c>
      <c r="H1817" s="167">
        <f t="shared" si="1933"/>
        <v>64</v>
      </c>
      <c r="I1817" s="141">
        <v>12</v>
      </c>
      <c r="J1817" s="183">
        <v>16</v>
      </c>
      <c r="K1817" s="183">
        <v>2160</v>
      </c>
      <c r="L1817" s="184">
        <v>59</v>
      </c>
      <c r="M1817" s="185">
        <f>IF(J1817=0,0,(K1817)/J1817)</f>
        <v>135</v>
      </c>
      <c r="N1817" s="256">
        <f t="shared" si="1936"/>
        <v>131.3125</v>
      </c>
      <c r="O1817" s="183">
        <v>648</v>
      </c>
      <c r="P1817" s="167">
        <f t="shared" ref="P1817:R1817" si="1943">P1816</f>
        <v>30</v>
      </c>
      <c r="Q1817" s="167">
        <f t="shared" si="1943"/>
        <v>1</v>
      </c>
      <c r="R1817" s="167">
        <f t="shared" si="1943"/>
        <v>64654</v>
      </c>
      <c r="S1817" s="142"/>
    </row>
    <row r="1818" spans="1:19" ht="15.75">
      <c r="A1818" s="280">
        <f t="shared" si="1931"/>
        <v>43157</v>
      </c>
      <c r="B1818" s="167">
        <f t="shared" si="1932"/>
        <v>10</v>
      </c>
      <c r="C1818" s="144" t="s">
        <v>613</v>
      </c>
      <c r="D1818" s="142" t="s">
        <v>589</v>
      </c>
      <c r="E1818" s="142" t="s">
        <v>817</v>
      </c>
      <c r="F1818" s="170">
        <v>106</v>
      </c>
      <c r="G1818" s="142" t="s">
        <v>670</v>
      </c>
      <c r="H1818" s="167">
        <f t="shared" si="1933"/>
        <v>64</v>
      </c>
      <c r="I1818" s="141">
        <v>36</v>
      </c>
      <c r="J1818" s="183">
        <v>15</v>
      </c>
      <c r="K1818" s="183">
        <f t="shared" ref="K1818:K1832" si="1944">J1818*135</f>
        <v>2025</v>
      </c>
      <c r="L1818" s="184">
        <v>0</v>
      </c>
      <c r="M1818" s="185">
        <f t="shared" ref="M1818:M1820" si="1945">IF(J1818=0,0,(K1818)/J1818)</f>
        <v>135</v>
      </c>
      <c r="N1818" s="256">
        <f t="shared" ref="N1818:N1820" si="1946">IF(J1818=0,0,(K1818-L1818)/J1818)</f>
        <v>135</v>
      </c>
      <c r="O1818" s="183">
        <v>130</v>
      </c>
      <c r="P1818" s="167">
        <f t="shared" ref="P1818:R1818" si="1947">P1817</f>
        <v>30</v>
      </c>
      <c r="Q1818" s="167">
        <f t="shared" si="1947"/>
        <v>1</v>
      </c>
      <c r="R1818" s="167">
        <f t="shared" si="1947"/>
        <v>64654</v>
      </c>
      <c r="S1818" s="185">
        <f>AVERAGE(I1809:I1838)</f>
        <v>24.366666666666667</v>
      </c>
    </row>
    <row r="1819" spans="1:19" ht="15.75">
      <c r="A1819" s="280">
        <f t="shared" si="1931"/>
        <v>43157</v>
      </c>
      <c r="B1819" s="167">
        <f t="shared" si="1932"/>
        <v>11</v>
      </c>
      <c r="C1819" s="144" t="s">
        <v>36</v>
      </c>
      <c r="D1819" s="142" t="s">
        <v>816</v>
      </c>
      <c r="E1819" s="142" t="s">
        <v>817</v>
      </c>
      <c r="F1819" s="170">
        <v>105</v>
      </c>
      <c r="G1819" s="142" t="s">
        <v>670</v>
      </c>
      <c r="H1819" s="167">
        <f t="shared" si="1933"/>
        <v>64</v>
      </c>
      <c r="I1819" s="141">
        <v>63</v>
      </c>
      <c r="J1819" s="183">
        <v>16</v>
      </c>
      <c r="K1819" s="183">
        <f>J1819*135</f>
        <v>2160</v>
      </c>
      <c r="L1819" s="184">
        <v>99</v>
      </c>
      <c r="M1819" s="185">
        <f>IF(J1819=0,0,(K1819)/J1819)</f>
        <v>135</v>
      </c>
      <c r="N1819" s="256">
        <f>IF(J1819=0,0,(K1819-L1819)/J1819)</f>
        <v>128.8125</v>
      </c>
      <c r="O1819" s="183">
        <v>141</v>
      </c>
      <c r="P1819" s="167">
        <f t="shared" ref="P1819:R1819" si="1948">P1818</f>
        <v>30</v>
      </c>
      <c r="Q1819" s="167">
        <f t="shared" si="1948"/>
        <v>1</v>
      </c>
      <c r="R1819" s="167">
        <f t="shared" si="1948"/>
        <v>64654</v>
      </c>
      <c r="S1819" s="142"/>
    </row>
    <row r="1820" spans="1:19" ht="15.75">
      <c r="A1820" s="280">
        <f t="shared" si="1931"/>
        <v>43157</v>
      </c>
      <c r="B1820" s="167">
        <f t="shared" si="1932"/>
        <v>12</v>
      </c>
      <c r="C1820" s="144" t="s">
        <v>597</v>
      </c>
      <c r="D1820" s="142" t="s">
        <v>618</v>
      </c>
      <c r="E1820" s="142" t="s">
        <v>545</v>
      </c>
      <c r="F1820" s="259">
        <v>104</v>
      </c>
      <c r="G1820" s="142" t="s">
        <v>670</v>
      </c>
      <c r="H1820" s="167">
        <f t="shared" si="1933"/>
        <v>64</v>
      </c>
      <c r="I1820" s="141">
        <v>63</v>
      </c>
      <c r="J1820" s="183">
        <v>16</v>
      </c>
      <c r="K1820" s="183">
        <f t="shared" si="1944"/>
        <v>2160</v>
      </c>
      <c r="L1820" s="184">
        <v>28</v>
      </c>
      <c r="M1820" s="185">
        <f t="shared" si="1945"/>
        <v>135</v>
      </c>
      <c r="N1820" s="256">
        <f t="shared" si="1946"/>
        <v>133.25</v>
      </c>
      <c r="O1820" s="183">
        <v>56</v>
      </c>
      <c r="P1820" s="167">
        <f t="shared" ref="P1820:R1820" si="1949">P1819</f>
        <v>30</v>
      </c>
      <c r="Q1820" s="167">
        <f t="shared" si="1949"/>
        <v>1</v>
      </c>
      <c r="R1820" s="167">
        <f t="shared" si="1949"/>
        <v>64654</v>
      </c>
      <c r="S1820" s="142"/>
    </row>
    <row r="1821" spans="1:19" ht="15.75">
      <c r="A1821" s="280">
        <f t="shared" si="1931"/>
        <v>43157</v>
      </c>
      <c r="B1821" s="167">
        <f t="shared" si="1932"/>
        <v>13</v>
      </c>
      <c r="C1821" s="144" t="s">
        <v>924</v>
      </c>
      <c r="D1821" s="142" t="s">
        <v>924</v>
      </c>
      <c r="E1821" s="142" t="s">
        <v>545</v>
      </c>
      <c r="F1821" s="168">
        <v>104</v>
      </c>
      <c r="G1821" s="142" t="s">
        <v>670</v>
      </c>
      <c r="H1821" s="167">
        <f t="shared" si="1933"/>
        <v>64</v>
      </c>
      <c r="I1821" s="141">
        <v>27</v>
      </c>
      <c r="J1821" s="183">
        <v>16</v>
      </c>
      <c r="K1821" s="183">
        <f t="shared" si="1944"/>
        <v>2160</v>
      </c>
      <c r="L1821" s="184">
        <v>3</v>
      </c>
      <c r="M1821" s="185">
        <f>IF(J1821=0,0,(K1821)/J1821)</f>
        <v>135</v>
      </c>
      <c r="N1821" s="256">
        <f>IF(J1821=0,0,(K1821-L1821)/J1821)</f>
        <v>134.8125</v>
      </c>
      <c r="O1821" s="183">
        <v>391</v>
      </c>
      <c r="P1821" s="167">
        <f t="shared" ref="P1821:R1821" si="1950">P1820</f>
        <v>30</v>
      </c>
      <c r="Q1821" s="167">
        <f t="shared" si="1950"/>
        <v>1</v>
      </c>
      <c r="R1821" s="167">
        <f t="shared" si="1950"/>
        <v>64654</v>
      </c>
      <c r="S1821" s="142"/>
    </row>
    <row r="1822" spans="1:19" ht="15.75">
      <c r="A1822" s="280">
        <f t="shared" si="1931"/>
        <v>43157</v>
      </c>
      <c r="B1822" s="167">
        <f t="shared" si="1932"/>
        <v>14</v>
      </c>
      <c r="C1822" s="456" t="s">
        <v>1016</v>
      </c>
      <c r="D1822" s="457" t="s">
        <v>1016</v>
      </c>
      <c r="E1822" s="297"/>
      <c r="F1822" s="168">
        <v>100</v>
      </c>
      <c r="G1822" s="401" t="s">
        <v>535</v>
      </c>
      <c r="H1822" s="167">
        <f t="shared" si="1933"/>
        <v>64</v>
      </c>
      <c r="I1822" s="141">
        <v>1</v>
      </c>
      <c r="J1822" s="183">
        <v>16</v>
      </c>
      <c r="K1822" s="183">
        <f t="shared" ref="K1822:K1823" si="1951">J1822*135</f>
        <v>2160</v>
      </c>
      <c r="L1822" s="184">
        <v>0</v>
      </c>
      <c r="M1822" s="185">
        <f>IF(J1822=0,0,(K1822)/J1822)</f>
        <v>135</v>
      </c>
      <c r="N1822" s="256">
        <f>IF(J1822=0,0,(K1822-L1822)/J1822)</f>
        <v>135</v>
      </c>
      <c r="O1822" s="183">
        <v>232</v>
      </c>
      <c r="P1822" s="167">
        <f t="shared" ref="P1822:R1822" si="1952">P1821</f>
        <v>30</v>
      </c>
      <c r="Q1822" s="167">
        <f t="shared" si="1952"/>
        <v>1</v>
      </c>
      <c r="R1822" s="167">
        <f t="shared" si="1952"/>
        <v>64654</v>
      </c>
      <c r="S1822" s="142"/>
    </row>
    <row r="1823" spans="1:19" ht="15.75">
      <c r="A1823" s="280">
        <f t="shared" si="1931"/>
        <v>43157</v>
      </c>
      <c r="B1823" s="167">
        <f t="shared" si="1932"/>
        <v>15</v>
      </c>
      <c r="C1823" s="458" t="s">
        <v>1007</v>
      </c>
      <c r="D1823" s="366" t="s">
        <v>1007</v>
      </c>
      <c r="E1823" s="366"/>
      <c r="F1823" s="170">
        <v>101</v>
      </c>
      <c r="G1823" s="401" t="s">
        <v>343</v>
      </c>
      <c r="H1823" s="167">
        <f t="shared" si="1933"/>
        <v>64</v>
      </c>
      <c r="I1823" s="141">
        <v>6</v>
      </c>
      <c r="J1823" s="183">
        <v>16</v>
      </c>
      <c r="K1823" s="183">
        <f t="shared" si="1951"/>
        <v>2160</v>
      </c>
      <c r="L1823" s="184">
        <v>57</v>
      </c>
      <c r="M1823" s="185">
        <f t="shared" ref="M1823" si="1953">IF(J1823=0,0,(K1823)/J1823)</f>
        <v>135</v>
      </c>
      <c r="N1823" s="256">
        <f>IF(J1823=0,0,(K1823-L1823)/J1823)</f>
        <v>131.4375</v>
      </c>
      <c r="O1823" s="183">
        <v>177</v>
      </c>
      <c r="P1823" s="167">
        <f t="shared" ref="P1823:R1823" si="1954">P1822</f>
        <v>30</v>
      </c>
      <c r="Q1823" s="167">
        <f t="shared" si="1954"/>
        <v>1</v>
      </c>
      <c r="R1823" s="167">
        <f t="shared" si="1954"/>
        <v>64654</v>
      </c>
      <c r="S1823" s="142"/>
    </row>
    <row r="1824" spans="1:19" ht="15.75">
      <c r="A1824" s="280">
        <f t="shared" si="1931"/>
        <v>43157</v>
      </c>
      <c r="B1824" s="167">
        <f t="shared" si="1932"/>
        <v>16</v>
      </c>
      <c r="C1824" s="142" t="s">
        <v>921</v>
      </c>
      <c r="D1824" s="142" t="s">
        <v>925</v>
      </c>
      <c r="E1824" s="142" t="s">
        <v>545</v>
      </c>
      <c r="F1824" s="168">
        <v>99</v>
      </c>
      <c r="G1824" s="142" t="s">
        <v>670</v>
      </c>
      <c r="H1824" s="167">
        <f t="shared" si="1933"/>
        <v>64</v>
      </c>
      <c r="I1824" s="141">
        <v>39</v>
      </c>
      <c r="J1824" s="183">
        <v>16</v>
      </c>
      <c r="K1824" s="183">
        <f t="shared" si="1944"/>
        <v>2160</v>
      </c>
      <c r="L1824" s="184">
        <v>58</v>
      </c>
      <c r="M1824" s="185">
        <f t="shared" ref="M1824:M1826" si="1955">IF(J1824=0,0,(K1824)/J1824)</f>
        <v>135</v>
      </c>
      <c r="N1824" s="256">
        <f t="shared" ref="N1824:N1826" si="1956">IF(J1824=0,0,(K1824-L1824)/J1824)</f>
        <v>131.375</v>
      </c>
      <c r="O1824" s="183">
        <v>8</v>
      </c>
      <c r="P1824" s="167">
        <f t="shared" ref="P1824:R1824" si="1957">P1823</f>
        <v>30</v>
      </c>
      <c r="Q1824" s="167">
        <f t="shared" si="1957"/>
        <v>1</v>
      </c>
      <c r="R1824" s="167">
        <f t="shared" si="1957"/>
        <v>64654</v>
      </c>
      <c r="S1824" s="142"/>
    </row>
    <row r="1825" spans="1:19" ht="15.75">
      <c r="A1825" s="280">
        <f t="shared" si="1931"/>
        <v>43157</v>
      </c>
      <c r="B1825" s="167">
        <f t="shared" si="1932"/>
        <v>17</v>
      </c>
      <c r="C1825" s="142" t="s">
        <v>984</v>
      </c>
      <c r="D1825" s="142"/>
      <c r="E1825" s="142"/>
      <c r="F1825" s="362">
        <v>98</v>
      </c>
      <c r="G1825" s="142" t="s">
        <v>670</v>
      </c>
      <c r="H1825" s="167">
        <f t="shared" si="1933"/>
        <v>64</v>
      </c>
      <c r="I1825" s="265">
        <v>13</v>
      </c>
      <c r="J1825" s="183">
        <v>16</v>
      </c>
      <c r="K1825" s="183">
        <f>J1825*135</f>
        <v>2160</v>
      </c>
      <c r="L1825" s="184">
        <v>0</v>
      </c>
      <c r="M1825" s="268">
        <f>IF(J1825=0,0,(K1825)/J1825)</f>
        <v>135</v>
      </c>
      <c r="N1825" s="269">
        <f>IF(J1825=0,0,(K1825-L1825)/J1825)</f>
        <v>135</v>
      </c>
      <c r="O1825" s="183">
        <v>130</v>
      </c>
      <c r="P1825" s="167">
        <f t="shared" ref="P1825:R1825" si="1958">P1824</f>
        <v>30</v>
      </c>
      <c r="Q1825" s="167">
        <f t="shared" si="1958"/>
        <v>1</v>
      </c>
      <c r="R1825" s="167">
        <f t="shared" si="1958"/>
        <v>64654</v>
      </c>
      <c r="S1825" s="142"/>
    </row>
    <row r="1826" spans="1:19" ht="15.75">
      <c r="A1826" s="280">
        <f t="shared" si="1931"/>
        <v>43157</v>
      </c>
      <c r="B1826" s="167">
        <f t="shared" si="1932"/>
        <v>18</v>
      </c>
      <c r="C1826" s="142" t="s">
        <v>986</v>
      </c>
      <c r="D1826" s="142"/>
      <c r="E1826" s="142"/>
      <c r="F1826" s="170">
        <v>97</v>
      </c>
      <c r="G1826" s="142" t="s">
        <v>343</v>
      </c>
      <c r="H1826" s="167">
        <f t="shared" si="1933"/>
        <v>64</v>
      </c>
      <c r="I1826" s="265">
        <v>13</v>
      </c>
      <c r="J1826" s="183">
        <v>16</v>
      </c>
      <c r="K1826" s="183">
        <f t="shared" si="1944"/>
        <v>2160</v>
      </c>
      <c r="L1826" s="184">
        <v>31</v>
      </c>
      <c r="M1826" s="268">
        <f t="shared" si="1955"/>
        <v>135</v>
      </c>
      <c r="N1826" s="269">
        <f t="shared" si="1956"/>
        <v>133.0625</v>
      </c>
      <c r="O1826" s="183">
        <v>198</v>
      </c>
      <c r="P1826" s="167">
        <f t="shared" ref="P1826:R1826" si="1959">P1825</f>
        <v>30</v>
      </c>
      <c r="Q1826" s="167">
        <f t="shared" si="1959"/>
        <v>1</v>
      </c>
      <c r="R1826" s="167">
        <f t="shared" si="1959"/>
        <v>64654</v>
      </c>
      <c r="S1826" s="142"/>
    </row>
    <row r="1827" spans="1:19" ht="15.75">
      <c r="A1827" s="280">
        <f t="shared" si="1931"/>
        <v>43157</v>
      </c>
      <c r="B1827" s="167">
        <f t="shared" si="1932"/>
        <v>19</v>
      </c>
      <c r="C1827" s="401" t="s">
        <v>381</v>
      </c>
      <c r="D1827" s="142" t="s">
        <v>928</v>
      </c>
      <c r="E1827" s="142" t="s">
        <v>545</v>
      </c>
      <c r="F1827" s="168">
        <v>97</v>
      </c>
      <c r="G1827" s="142" t="s">
        <v>670</v>
      </c>
      <c r="H1827" s="167">
        <f t="shared" si="1933"/>
        <v>64</v>
      </c>
      <c r="I1827" s="141">
        <v>58</v>
      </c>
      <c r="J1827" s="183">
        <v>16</v>
      </c>
      <c r="K1827" s="183">
        <f t="shared" si="1944"/>
        <v>2160</v>
      </c>
      <c r="L1827" s="184">
        <v>5</v>
      </c>
      <c r="M1827" s="185">
        <f t="shared" ref="M1827:M1830" si="1960">IF(J1827=0,0,(K1827)/J1827)</f>
        <v>135</v>
      </c>
      <c r="N1827" s="256">
        <f t="shared" ref="N1827:N1830" si="1961">IF(J1827=0,0,(K1827-L1827)/J1827)</f>
        <v>134.6875</v>
      </c>
      <c r="O1827" s="183">
        <v>127</v>
      </c>
      <c r="P1827" s="167">
        <f t="shared" ref="P1827:R1827" si="1962">P1826</f>
        <v>30</v>
      </c>
      <c r="Q1827" s="167">
        <f t="shared" si="1962"/>
        <v>1</v>
      </c>
      <c r="R1827" s="167">
        <f t="shared" si="1962"/>
        <v>64654</v>
      </c>
      <c r="S1827" s="142"/>
    </row>
    <row r="1828" spans="1:19" ht="15.75">
      <c r="A1828" s="280">
        <f t="shared" si="1931"/>
        <v>43157</v>
      </c>
      <c r="B1828" s="167">
        <f t="shared" si="1932"/>
        <v>20</v>
      </c>
      <c r="C1828" s="404" t="s">
        <v>579</v>
      </c>
      <c r="D1828" s="146" t="s">
        <v>397</v>
      </c>
      <c r="E1828" s="146" t="s">
        <v>810</v>
      </c>
      <c r="F1828" s="262">
        <v>98</v>
      </c>
      <c r="G1828" s="142" t="s">
        <v>670</v>
      </c>
      <c r="H1828" s="167">
        <f t="shared" si="1933"/>
        <v>64</v>
      </c>
      <c r="I1828" s="265">
        <v>46</v>
      </c>
      <c r="J1828" s="183">
        <v>16</v>
      </c>
      <c r="K1828" s="183">
        <f t="shared" si="1944"/>
        <v>2160</v>
      </c>
      <c r="L1828" s="184">
        <v>0</v>
      </c>
      <c r="M1828" s="268">
        <f t="shared" si="1960"/>
        <v>135</v>
      </c>
      <c r="N1828" s="269">
        <f t="shared" si="1961"/>
        <v>135</v>
      </c>
      <c r="O1828" s="183">
        <v>253</v>
      </c>
      <c r="P1828" s="167">
        <f t="shared" ref="P1828:R1828" si="1963">P1827</f>
        <v>30</v>
      </c>
      <c r="Q1828" s="167">
        <f t="shared" si="1963"/>
        <v>1</v>
      </c>
      <c r="R1828" s="167">
        <f t="shared" si="1963"/>
        <v>64654</v>
      </c>
      <c r="S1828" s="142"/>
    </row>
    <row r="1829" spans="1:19" ht="15.75">
      <c r="A1829" s="280">
        <f t="shared" si="1931"/>
        <v>43157</v>
      </c>
      <c r="B1829" s="167">
        <f t="shared" si="1932"/>
        <v>21</v>
      </c>
      <c r="C1829" s="456" t="s">
        <v>1018</v>
      </c>
      <c r="D1829" s="457" t="s">
        <v>1017</v>
      </c>
      <c r="E1829" s="297"/>
      <c r="F1829" s="262">
        <v>95</v>
      </c>
      <c r="G1829" s="142" t="s">
        <v>670</v>
      </c>
      <c r="H1829" s="167">
        <f t="shared" si="1933"/>
        <v>64</v>
      </c>
      <c r="I1829" s="265">
        <v>1</v>
      </c>
      <c r="J1829" s="183">
        <v>16</v>
      </c>
      <c r="K1829" s="183">
        <v>2151</v>
      </c>
      <c r="L1829" s="184">
        <v>8</v>
      </c>
      <c r="M1829" s="268">
        <f t="shared" ref="M1829" si="1964">IF(J1829=0,0,(K1829)/J1829)</f>
        <v>134.4375</v>
      </c>
      <c r="N1829" s="269">
        <f t="shared" ref="N1829" si="1965">IF(J1829=0,0,(K1829-L1829)/J1829)</f>
        <v>133.9375</v>
      </c>
      <c r="O1829" s="183">
        <v>567</v>
      </c>
      <c r="P1829" s="167">
        <f t="shared" ref="P1829:R1829" si="1966">P1828</f>
        <v>30</v>
      </c>
      <c r="Q1829" s="167">
        <f t="shared" si="1966"/>
        <v>1</v>
      </c>
      <c r="R1829" s="167">
        <f t="shared" si="1966"/>
        <v>64654</v>
      </c>
      <c r="S1829" s="142"/>
    </row>
    <row r="1830" spans="1:19" ht="15.75">
      <c r="A1830" s="280">
        <f t="shared" si="1931"/>
        <v>43157</v>
      </c>
      <c r="B1830" s="167">
        <f t="shared" si="1932"/>
        <v>22</v>
      </c>
      <c r="C1830" s="142" t="s">
        <v>577</v>
      </c>
      <c r="D1830" s="142" t="s">
        <v>577</v>
      </c>
      <c r="E1830" s="142" t="s">
        <v>545</v>
      </c>
      <c r="F1830" s="262">
        <v>96</v>
      </c>
      <c r="G1830" s="142" t="s">
        <v>670</v>
      </c>
      <c r="H1830" s="167">
        <f t="shared" si="1933"/>
        <v>64</v>
      </c>
      <c r="I1830" s="265">
        <v>36</v>
      </c>
      <c r="J1830" s="183">
        <v>16</v>
      </c>
      <c r="K1830" s="183">
        <f t="shared" si="1944"/>
        <v>2160</v>
      </c>
      <c r="L1830" s="184">
        <v>13</v>
      </c>
      <c r="M1830" s="268">
        <f t="shared" si="1960"/>
        <v>135</v>
      </c>
      <c r="N1830" s="269">
        <f t="shared" si="1961"/>
        <v>134.1875</v>
      </c>
      <c r="O1830" s="183">
        <v>308</v>
      </c>
      <c r="P1830" s="167">
        <f t="shared" ref="P1830:R1830" si="1967">P1829</f>
        <v>30</v>
      </c>
      <c r="Q1830" s="167">
        <f t="shared" si="1967"/>
        <v>1</v>
      </c>
      <c r="R1830" s="167">
        <f t="shared" si="1967"/>
        <v>64654</v>
      </c>
      <c r="S1830" s="142"/>
    </row>
    <row r="1831" spans="1:19" ht="15.75">
      <c r="A1831" s="280">
        <f t="shared" si="1931"/>
        <v>43157</v>
      </c>
      <c r="B1831" s="167">
        <f t="shared" si="1932"/>
        <v>23</v>
      </c>
      <c r="C1831" s="142" t="s">
        <v>1012</v>
      </c>
      <c r="D1831" s="142" t="s">
        <v>1012</v>
      </c>
      <c r="E1831" s="142"/>
      <c r="F1831" s="447">
        <v>94</v>
      </c>
      <c r="G1831" s="142" t="s">
        <v>670</v>
      </c>
      <c r="H1831" s="167">
        <f t="shared" si="1933"/>
        <v>64</v>
      </c>
      <c r="I1831" s="141">
        <v>6</v>
      </c>
      <c r="J1831" s="183">
        <v>16</v>
      </c>
      <c r="K1831" s="183">
        <f t="shared" si="1944"/>
        <v>2160</v>
      </c>
      <c r="L1831" s="184">
        <v>66</v>
      </c>
      <c r="M1831" s="185">
        <f>IF(J1831=0,0,(K1831)/J1831)</f>
        <v>135</v>
      </c>
      <c r="N1831" s="256">
        <f>IF(J1831=0,0,(K1831-L1831)/J1831)</f>
        <v>130.875</v>
      </c>
      <c r="O1831" s="183">
        <v>330</v>
      </c>
      <c r="P1831" s="167">
        <f t="shared" ref="P1831:R1831" si="1968">P1830</f>
        <v>30</v>
      </c>
      <c r="Q1831" s="167">
        <f t="shared" si="1968"/>
        <v>1</v>
      </c>
      <c r="R1831" s="167">
        <f t="shared" si="1968"/>
        <v>64654</v>
      </c>
      <c r="S1831" s="142"/>
    </row>
    <row r="1832" spans="1:19" ht="15.75">
      <c r="A1832" s="280">
        <f t="shared" si="1931"/>
        <v>43157</v>
      </c>
      <c r="B1832" s="167">
        <f t="shared" si="1932"/>
        <v>24</v>
      </c>
      <c r="C1832" s="142" t="s">
        <v>956</v>
      </c>
      <c r="D1832" s="142"/>
      <c r="E1832" s="142"/>
      <c r="F1832" s="362">
        <v>92</v>
      </c>
      <c r="G1832" s="142" t="s">
        <v>670</v>
      </c>
      <c r="H1832" s="167">
        <f t="shared" si="1933"/>
        <v>64</v>
      </c>
      <c r="I1832" s="265">
        <v>14</v>
      </c>
      <c r="J1832" s="183">
        <v>16</v>
      </c>
      <c r="K1832" s="183">
        <f t="shared" si="1944"/>
        <v>2160</v>
      </c>
      <c r="L1832" s="184">
        <v>42</v>
      </c>
      <c r="M1832" s="268">
        <f t="shared" ref="M1832:M1834" si="1969">IF(J1832=0,0,(K1832)/J1832)</f>
        <v>135</v>
      </c>
      <c r="N1832" s="269">
        <f t="shared" ref="N1832:N1834" si="1970">IF(J1832=0,0,(K1832-L1832)/J1832)</f>
        <v>132.375</v>
      </c>
      <c r="O1832" s="183">
        <v>103</v>
      </c>
      <c r="P1832" s="167">
        <f t="shared" ref="P1832:R1832" si="1971">P1831</f>
        <v>30</v>
      </c>
      <c r="Q1832" s="167">
        <f t="shared" si="1971"/>
        <v>1</v>
      </c>
      <c r="R1832" s="167">
        <f t="shared" si="1971"/>
        <v>64654</v>
      </c>
      <c r="S1832" s="142"/>
    </row>
    <row r="1833" spans="1:19" ht="15.75">
      <c r="A1833" s="280">
        <f t="shared" si="1931"/>
        <v>43157</v>
      </c>
      <c r="B1833" s="167">
        <f t="shared" si="1932"/>
        <v>25</v>
      </c>
      <c r="C1833" s="142" t="s">
        <v>616</v>
      </c>
      <c r="D1833" s="142" t="s">
        <v>616</v>
      </c>
      <c r="E1833" s="142"/>
      <c r="F1833" s="262">
        <v>89</v>
      </c>
      <c r="G1833" s="401" t="s">
        <v>343</v>
      </c>
      <c r="H1833" s="167">
        <f t="shared" si="1933"/>
        <v>64</v>
      </c>
      <c r="I1833" s="141">
        <v>10</v>
      </c>
      <c r="J1833" s="183">
        <v>16</v>
      </c>
      <c r="K1833" s="183">
        <f>J1833*135</f>
        <v>2160</v>
      </c>
      <c r="L1833" s="184">
        <v>30</v>
      </c>
      <c r="M1833" s="185">
        <f>IF(J1833=0,0,(K1833)/J1833)</f>
        <v>135</v>
      </c>
      <c r="N1833" s="256">
        <f>IF(J1833=0,0,(K1833-L1833)/J1833)</f>
        <v>133.125</v>
      </c>
      <c r="O1833" s="183">
        <v>381</v>
      </c>
      <c r="P1833" s="167">
        <f t="shared" ref="P1833:R1833" si="1972">P1832</f>
        <v>30</v>
      </c>
      <c r="Q1833" s="167">
        <f t="shared" si="1972"/>
        <v>1</v>
      </c>
      <c r="R1833" s="167">
        <f t="shared" si="1972"/>
        <v>64654</v>
      </c>
      <c r="S1833" s="142"/>
    </row>
    <row r="1834" spans="1:19" ht="15.75">
      <c r="A1834" s="280">
        <f t="shared" si="1931"/>
        <v>43157</v>
      </c>
      <c r="B1834" s="167">
        <f t="shared" si="1932"/>
        <v>26</v>
      </c>
      <c r="C1834" s="142" t="s">
        <v>943</v>
      </c>
      <c r="D1834" s="142" t="s">
        <v>943</v>
      </c>
      <c r="E1834" s="142" t="s">
        <v>545</v>
      </c>
      <c r="F1834" s="168">
        <v>88</v>
      </c>
      <c r="G1834" s="401" t="s">
        <v>343</v>
      </c>
      <c r="H1834" s="167">
        <f t="shared" si="1933"/>
        <v>64</v>
      </c>
      <c r="I1834" s="141">
        <v>19</v>
      </c>
      <c r="J1834" s="183">
        <v>16</v>
      </c>
      <c r="K1834" s="183">
        <f>J1834*135</f>
        <v>2160</v>
      </c>
      <c r="L1834" s="184">
        <v>60</v>
      </c>
      <c r="M1834" s="185">
        <f t="shared" si="1969"/>
        <v>135</v>
      </c>
      <c r="N1834" s="256">
        <f t="shared" si="1970"/>
        <v>131.25</v>
      </c>
      <c r="O1834" s="183">
        <v>95</v>
      </c>
      <c r="P1834" s="167">
        <f t="shared" ref="P1834:R1834" si="1973">P1833</f>
        <v>30</v>
      </c>
      <c r="Q1834" s="167">
        <f t="shared" si="1973"/>
        <v>1</v>
      </c>
      <c r="R1834" s="167">
        <f t="shared" si="1973"/>
        <v>64654</v>
      </c>
      <c r="S1834" s="142"/>
    </row>
    <row r="1835" spans="1:19" ht="15.75">
      <c r="A1835" s="280">
        <f t="shared" si="1931"/>
        <v>43157</v>
      </c>
      <c r="B1835" s="167">
        <f t="shared" si="1932"/>
        <v>27</v>
      </c>
      <c r="C1835" s="142" t="s">
        <v>1015</v>
      </c>
      <c r="D1835" s="142" t="s">
        <v>1015</v>
      </c>
      <c r="E1835" s="142"/>
      <c r="F1835" s="262">
        <v>84</v>
      </c>
      <c r="G1835" s="401" t="s">
        <v>343</v>
      </c>
      <c r="H1835" s="167">
        <f t="shared" si="1933"/>
        <v>64</v>
      </c>
      <c r="I1835" s="141">
        <v>3</v>
      </c>
      <c r="J1835" s="183">
        <v>16</v>
      </c>
      <c r="K1835" s="183">
        <f t="shared" ref="K1835:K1838" si="1974">J1835*135</f>
        <v>2160</v>
      </c>
      <c r="L1835" s="184">
        <v>72</v>
      </c>
      <c r="M1835" s="185">
        <f>IF(J1835=0,0,(K1835)/J1835)</f>
        <v>135</v>
      </c>
      <c r="N1835" s="256">
        <f>IF(J1835=0,0,(K1835-L1835)/J1835)</f>
        <v>130.5</v>
      </c>
      <c r="O1835" s="183">
        <v>290</v>
      </c>
      <c r="P1835" s="167">
        <f t="shared" ref="P1835:R1835" si="1975">P1834</f>
        <v>30</v>
      </c>
      <c r="Q1835" s="167">
        <f t="shared" si="1975"/>
        <v>1</v>
      </c>
      <c r="R1835" s="167">
        <f t="shared" si="1975"/>
        <v>64654</v>
      </c>
      <c r="S1835" s="142"/>
    </row>
    <row r="1836" spans="1:19" ht="15.75">
      <c r="A1836" s="280">
        <f t="shared" si="1931"/>
        <v>43157</v>
      </c>
      <c r="B1836" s="167">
        <f t="shared" si="1932"/>
        <v>28</v>
      </c>
      <c r="C1836" s="142" t="s">
        <v>1011</v>
      </c>
      <c r="D1836" s="142" t="s">
        <v>1011</v>
      </c>
      <c r="E1836" s="142"/>
      <c r="F1836" s="447">
        <v>82</v>
      </c>
      <c r="G1836" s="142" t="s">
        <v>343</v>
      </c>
      <c r="H1836" s="167">
        <f t="shared" si="1933"/>
        <v>64</v>
      </c>
      <c r="I1836" s="141">
        <v>6</v>
      </c>
      <c r="J1836" s="183">
        <v>16</v>
      </c>
      <c r="K1836" s="183">
        <f t="shared" si="1974"/>
        <v>2160</v>
      </c>
      <c r="L1836" s="184">
        <v>153</v>
      </c>
      <c r="M1836" s="185">
        <f t="shared" ref="M1836:M1837" si="1976">IF(J1836=0,0,(K1836)/J1836)</f>
        <v>135</v>
      </c>
      <c r="N1836" s="256">
        <f>IF(J1836=0,0,(K1836-L1836)/J1836)</f>
        <v>125.4375</v>
      </c>
      <c r="O1836" s="183">
        <v>77</v>
      </c>
      <c r="P1836" s="167">
        <f t="shared" ref="P1836:R1836" si="1977">P1835</f>
        <v>30</v>
      </c>
      <c r="Q1836" s="167">
        <f t="shared" si="1977"/>
        <v>1</v>
      </c>
      <c r="R1836" s="167">
        <f t="shared" si="1977"/>
        <v>64654</v>
      </c>
      <c r="S1836" s="142"/>
    </row>
    <row r="1837" spans="1:19" ht="15.75">
      <c r="A1837" s="280">
        <f t="shared" si="1931"/>
        <v>43157</v>
      </c>
      <c r="B1837" s="167">
        <f t="shared" si="1932"/>
        <v>29</v>
      </c>
      <c r="C1837" s="401" t="s">
        <v>576</v>
      </c>
      <c r="D1837" s="142" t="s">
        <v>826</v>
      </c>
      <c r="E1837" s="142" t="s">
        <v>810</v>
      </c>
      <c r="F1837" s="262">
        <v>82</v>
      </c>
      <c r="G1837" s="299" t="s">
        <v>536</v>
      </c>
      <c r="H1837" s="167">
        <f t="shared" si="1933"/>
        <v>64</v>
      </c>
      <c r="I1837" s="265">
        <v>61</v>
      </c>
      <c r="J1837" s="183">
        <v>16</v>
      </c>
      <c r="K1837" s="183">
        <v>2158</v>
      </c>
      <c r="L1837" s="184">
        <v>55</v>
      </c>
      <c r="M1837" s="268">
        <f t="shared" si="1976"/>
        <v>134.875</v>
      </c>
      <c r="N1837" s="269">
        <f t="shared" ref="N1837:N1838" si="1978">IF(J1837=0,0,(K1837-L1837)/J1837)</f>
        <v>131.4375</v>
      </c>
      <c r="O1837" s="266">
        <v>129</v>
      </c>
      <c r="P1837" s="167">
        <f t="shared" ref="P1837:R1837" si="1979">P1836</f>
        <v>30</v>
      </c>
      <c r="Q1837" s="167">
        <f t="shared" si="1979"/>
        <v>1</v>
      </c>
      <c r="R1837" s="167">
        <f t="shared" si="1979"/>
        <v>64654</v>
      </c>
      <c r="S1837" s="142"/>
    </row>
    <row r="1838" spans="1:19" ht="15.75">
      <c r="A1838" s="280">
        <f t="shared" si="1931"/>
        <v>43157</v>
      </c>
      <c r="B1838" s="167">
        <f t="shared" si="1932"/>
        <v>30</v>
      </c>
      <c r="C1838" s="401" t="s">
        <v>881</v>
      </c>
      <c r="D1838" s="142" t="s">
        <v>881</v>
      </c>
      <c r="E1838" s="142" t="s">
        <v>545</v>
      </c>
      <c r="F1838" s="262">
        <v>70</v>
      </c>
      <c r="G1838" s="142" t="s">
        <v>343</v>
      </c>
      <c r="H1838" s="167">
        <f t="shared" si="1933"/>
        <v>64</v>
      </c>
      <c r="I1838" s="141">
        <v>31</v>
      </c>
      <c r="J1838" s="183">
        <v>16</v>
      </c>
      <c r="K1838" s="183">
        <f t="shared" si="1974"/>
        <v>2160</v>
      </c>
      <c r="L1838" s="184">
        <v>61</v>
      </c>
      <c r="M1838" s="185">
        <f>IF(J1838=0,0,(K1838)/J1838)</f>
        <v>135</v>
      </c>
      <c r="N1838" s="256">
        <f t="shared" si="1978"/>
        <v>131.1875</v>
      </c>
      <c r="O1838" s="183">
        <v>36</v>
      </c>
      <c r="P1838" s="167">
        <f t="shared" ref="P1838:R1838" si="1980">P1837</f>
        <v>30</v>
      </c>
      <c r="Q1838" s="167">
        <f t="shared" si="1980"/>
        <v>1</v>
      </c>
      <c r="R1838" s="167">
        <f t="shared" si="1980"/>
        <v>64654</v>
      </c>
      <c r="S1838" s="142"/>
    </row>
    <row r="1839" spans="1:19" ht="15.75">
      <c r="A1839" s="284">
        <f>A1838+7</f>
        <v>43164</v>
      </c>
      <c r="B1839" s="285">
        <v>1</v>
      </c>
      <c r="C1839" s="28" t="s">
        <v>969</v>
      </c>
      <c r="D1839" s="66" t="s">
        <v>965</v>
      </c>
      <c r="E1839" s="66"/>
      <c r="F1839" s="277">
        <v>175</v>
      </c>
      <c r="G1839" s="66" t="s">
        <v>670</v>
      </c>
      <c r="H1839" s="285">
        <f>H1838+1</f>
        <v>65</v>
      </c>
      <c r="I1839" s="65">
        <v>17</v>
      </c>
      <c r="J1839" s="192">
        <v>16</v>
      </c>
      <c r="K1839" s="192">
        <f>J1839*135</f>
        <v>2160</v>
      </c>
      <c r="L1839" s="193">
        <v>39</v>
      </c>
      <c r="M1839" s="194">
        <f t="shared" ref="M1839:M1840" si="1981">IF(J1839=0,0,(K1839)/J1839)</f>
        <v>135</v>
      </c>
      <c r="N1839" s="242">
        <f>IF(J1839=0,0,(K1839-L1839)/J1839)</f>
        <v>132.5625</v>
      </c>
      <c r="O1839" s="192">
        <v>1440</v>
      </c>
      <c r="P1839" s="285">
        <f>COUNTA(C1839:C1868)</f>
        <v>30</v>
      </c>
      <c r="Q1839" s="285">
        <v>1</v>
      </c>
      <c r="R1839" s="285">
        <f>SUM(K1839:K1868)</f>
        <v>64606</v>
      </c>
      <c r="S1839" s="410">
        <f>SUM(L1839:L1868)</f>
        <v>1101</v>
      </c>
    </row>
    <row r="1840" spans="1:19" ht="15.75">
      <c r="A1840" s="284">
        <f>A1839</f>
        <v>43164</v>
      </c>
      <c r="B1840" s="285">
        <f>B1839+1</f>
        <v>2</v>
      </c>
      <c r="C1840" s="28" t="s">
        <v>1009</v>
      </c>
      <c r="D1840" s="66" t="s">
        <v>1009</v>
      </c>
      <c r="E1840" s="66"/>
      <c r="F1840" s="277">
        <v>141</v>
      </c>
      <c r="G1840" s="109" t="s">
        <v>670</v>
      </c>
      <c r="H1840" s="285">
        <f>H1839</f>
        <v>65</v>
      </c>
      <c r="I1840" s="65">
        <v>7</v>
      </c>
      <c r="J1840" s="192">
        <v>16</v>
      </c>
      <c r="K1840" s="192">
        <f t="shared" ref="K1840:K1845" si="1982">J1840*135</f>
        <v>2160</v>
      </c>
      <c r="L1840" s="193">
        <v>0</v>
      </c>
      <c r="M1840" s="194">
        <f t="shared" si="1981"/>
        <v>135</v>
      </c>
      <c r="N1840" s="242">
        <f>IF(J1840=0,0,(K1840-L1840)/J1840)</f>
        <v>135</v>
      </c>
      <c r="O1840" s="192">
        <v>1445</v>
      </c>
      <c r="P1840" s="285">
        <f>P1839</f>
        <v>30</v>
      </c>
      <c r="Q1840" s="285">
        <f>Q1839</f>
        <v>1</v>
      </c>
      <c r="R1840" s="285">
        <f>R1839</f>
        <v>64606</v>
      </c>
      <c r="S1840" s="66" t="s">
        <v>744</v>
      </c>
    </row>
    <row r="1841" spans="1:19" ht="15.75">
      <c r="A1841" s="284">
        <f t="shared" ref="A1841:A1868" si="1983">A1840</f>
        <v>43164</v>
      </c>
      <c r="B1841" s="285">
        <f t="shared" ref="B1841:B1868" si="1984">B1840+1</f>
        <v>3</v>
      </c>
      <c r="C1841" s="125" t="s">
        <v>402</v>
      </c>
      <c r="D1841" s="125" t="s">
        <v>551</v>
      </c>
      <c r="E1841" s="66" t="s">
        <v>810</v>
      </c>
      <c r="F1841" s="173">
        <v>128</v>
      </c>
      <c r="G1841" s="109" t="s">
        <v>670</v>
      </c>
      <c r="H1841" s="285">
        <f t="shared" ref="H1841:H1868" si="1985">H1840</f>
        <v>65</v>
      </c>
      <c r="I1841" s="65">
        <v>54</v>
      </c>
      <c r="J1841" s="192">
        <v>16</v>
      </c>
      <c r="K1841" s="192">
        <f t="shared" si="1982"/>
        <v>2160</v>
      </c>
      <c r="L1841" s="193">
        <v>6</v>
      </c>
      <c r="M1841" s="194">
        <f>IF(J1841=0,0,(K1841)/J1841)</f>
        <v>135</v>
      </c>
      <c r="N1841" s="242">
        <f t="shared" ref="N1841:N1848" si="1986">IF(J1841=0,0,(K1841-L1841)/J1841)</f>
        <v>134.625</v>
      </c>
      <c r="O1841" s="192">
        <v>170</v>
      </c>
      <c r="P1841" s="285">
        <f t="shared" ref="P1841:R1841" si="1987">P1840</f>
        <v>30</v>
      </c>
      <c r="Q1841" s="285">
        <f t="shared" si="1987"/>
        <v>1</v>
      </c>
      <c r="R1841" s="285">
        <f t="shared" si="1987"/>
        <v>64606</v>
      </c>
      <c r="S1841" s="194">
        <f>AVERAGE(M1839:M1868)</f>
        <v>134.87708333333333</v>
      </c>
    </row>
    <row r="1842" spans="1:19" ht="15.75">
      <c r="A1842" s="284">
        <f t="shared" si="1983"/>
        <v>43164</v>
      </c>
      <c r="B1842" s="285">
        <f t="shared" si="1984"/>
        <v>4</v>
      </c>
      <c r="C1842" s="125" t="s">
        <v>911</v>
      </c>
      <c r="D1842" s="125" t="s">
        <v>1020</v>
      </c>
      <c r="E1842" s="97"/>
      <c r="F1842" s="173">
        <v>126</v>
      </c>
      <c r="G1842" s="109" t="s">
        <v>670</v>
      </c>
      <c r="H1842" s="285">
        <f t="shared" si="1985"/>
        <v>65</v>
      </c>
      <c r="I1842" s="65">
        <v>25</v>
      </c>
      <c r="J1842" s="192">
        <v>16</v>
      </c>
      <c r="K1842" s="192">
        <f t="shared" si="1982"/>
        <v>2160</v>
      </c>
      <c r="L1842" s="193">
        <v>15</v>
      </c>
      <c r="M1842" s="194">
        <f>IF(J1842=0,0,(K1842)/J1842)</f>
        <v>135</v>
      </c>
      <c r="N1842" s="242">
        <f t="shared" si="1986"/>
        <v>134.0625</v>
      </c>
      <c r="O1842" s="192">
        <v>365</v>
      </c>
      <c r="P1842" s="285">
        <f t="shared" ref="P1842:R1842" si="1988">P1841</f>
        <v>30</v>
      </c>
      <c r="Q1842" s="285">
        <f t="shared" si="1988"/>
        <v>1</v>
      </c>
      <c r="R1842" s="285">
        <f t="shared" si="1988"/>
        <v>64606</v>
      </c>
      <c r="S1842" s="66" t="s">
        <v>760</v>
      </c>
    </row>
    <row r="1843" spans="1:19" ht="15.75">
      <c r="A1843" s="284">
        <f t="shared" si="1983"/>
        <v>43164</v>
      </c>
      <c r="B1843" s="285">
        <f t="shared" si="1984"/>
        <v>5</v>
      </c>
      <c r="C1843" s="125" t="s">
        <v>920</v>
      </c>
      <c r="D1843" s="66" t="s">
        <v>927</v>
      </c>
      <c r="E1843" s="66" t="s">
        <v>545</v>
      </c>
      <c r="F1843" s="101">
        <v>118</v>
      </c>
      <c r="G1843" s="66" t="s">
        <v>670</v>
      </c>
      <c r="H1843" s="285">
        <f t="shared" si="1985"/>
        <v>65</v>
      </c>
      <c r="I1843" s="65">
        <v>26</v>
      </c>
      <c r="J1843" s="192">
        <v>15</v>
      </c>
      <c r="K1843" s="460">
        <f t="shared" si="1982"/>
        <v>2025</v>
      </c>
      <c r="L1843" s="193">
        <v>22</v>
      </c>
      <c r="M1843" s="194">
        <f t="shared" ref="M1843:M1844" si="1989">IF(J1843=0,0,(K1843)/J1843)</f>
        <v>135</v>
      </c>
      <c r="N1843" s="242">
        <f t="shared" si="1986"/>
        <v>133.53333333333333</v>
      </c>
      <c r="O1843" s="192">
        <v>37</v>
      </c>
      <c r="P1843" s="285">
        <f t="shared" ref="P1843:R1843" si="1990">P1842</f>
        <v>30</v>
      </c>
      <c r="Q1843" s="285">
        <f t="shared" si="1990"/>
        <v>1</v>
      </c>
      <c r="R1843" s="285">
        <f t="shared" si="1990"/>
        <v>64606</v>
      </c>
      <c r="S1843" s="194">
        <f>AVERAGE(F1839:F1868)</f>
        <v>104.3</v>
      </c>
    </row>
    <row r="1844" spans="1:19" ht="15.75">
      <c r="A1844" s="284">
        <f t="shared" si="1983"/>
        <v>43164</v>
      </c>
      <c r="B1844" s="285">
        <f t="shared" si="1984"/>
        <v>6</v>
      </c>
      <c r="C1844" s="125" t="s">
        <v>1006</v>
      </c>
      <c r="D1844" s="66" t="s">
        <v>1006</v>
      </c>
      <c r="E1844" s="66"/>
      <c r="F1844" s="101">
        <v>114</v>
      </c>
      <c r="G1844" s="66" t="s">
        <v>670</v>
      </c>
      <c r="H1844" s="285">
        <f t="shared" si="1985"/>
        <v>65</v>
      </c>
      <c r="I1844" s="65">
        <v>8</v>
      </c>
      <c r="J1844" s="192">
        <v>16</v>
      </c>
      <c r="K1844" s="192">
        <f t="shared" si="1982"/>
        <v>2160</v>
      </c>
      <c r="L1844" s="193">
        <v>19</v>
      </c>
      <c r="M1844" s="194">
        <f t="shared" si="1989"/>
        <v>135</v>
      </c>
      <c r="N1844" s="242">
        <f t="shared" si="1986"/>
        <v>133.8125</v>
      </c>
      <c r="O1844" s="192">
        <v>423</v>
      </c>
      <c r="P1844" s="285">
        <f t="shared" ref="P1844:R1844" si="1991">P1843</f>
        <v>30</v>
      </c>
      <c r="Q1844" s="285">
        <f t="shared" si="1991"/>
        <v>1</v>
      </c>
      <c r="R1844" s="285">
        <f t="shared" si="1991"/>
        <v>64606</v>
      </c>
      <c r="S1844" s="66" t="s">
        <v>791</v>
      </c>
    </row>
    <row r="1845" spans="1:19" ht="15.75">
      <c r="A1845" s="284">
        <f t="shared" si="1983"/>
        <v>43164</v>
      </c>
      <c r="B1845" s="285">
        <f t="shared" si="1984"/>
        <v>7</v>
      </c>
      <c r="C1845" s="125" t="s">
        <v>588</v>
      </c>
      <c r="D1845" s="66" t="s">
        <v>926</v>
      </c>
      <c r="E1845" s="66" t="s">
        <v>545</v>
      </c>
      <c r="F1845" s="101">
        <v>112</v>
      </c>
      <c r="G1845" s="66" t="s">
        <v>670</v>
      </c>
      <c r="H1845" s="285">
        <f t="shared" si="1985"/>
        <v>65</v>
      </c>
      <c r="I1845" s="65">
        <v>35</v>
      </c>
      <c r="J1845" s="192">
        <v>16</v>
      </c>
      <c r="K1845" s="192">
        <f t="shared" si="1982"/>
        <v>2160</v>
      </c>
      <c r="L1845" s="193">
        <v>35</v>
      </c>
      <c r="M1845" s="194">
        <f>IF(J1845=0,0,(K1845)/J1845)</f>
        <v>135</v>
      </c>
      <c r="N1845" s="242">
        <f t="shared" si="1986"/>
        <v>132.8125</v>
      </c>
      <c r="O1845" s="192">
        <v>296</v>
      </c>
      <c r="P1845" s="285">
        <f t="shared" ref="P1845:R1845" si="1992">P1844</f>
        <v>30</v>
      </c>
      <c r="Q1845" s="285">
        <f t="shared" si="1992"/>
        <v>1</v>
      </c>
      <c r="R1845" s="285">
        <f t="shared" si="1992"/>
        <v>64606</v>
      </c>
      <c r="S1845" s="194">
        <f>S1841*P1839*16</f>
        <v>64741</v>
      </c>
    </row>
    <row r="1846" spans="1:19" ht="15.75">
      <c r="A1846" s="284">
        <f t="shared" si="1983"/>
        <v>43164</v>
      </c>
      <c r="B1846" s="285">
        <f t="shared" si="1984"/>
        <v>8</v>
      </c>
      <c r="C1846" s="125" t="s">
        <v>1014</v>
      </c>
      <c r="D1846" s="66" t="s">
        <v>1014</v>
      </c>
      <c r="E1846" s="66"/>
      <c r="F1846" s="101">
        <v>112</v>
      </c>
      <c r="G1846" s="28" t="s">
        <v>343</v>
      </c>
      <c r="H1846" s="285">
        <f t="shared" si="1985"/>
        <v>65</v>
      </c>
      <c r="I1846" s="65">
        <v>3</v>
      </c>
      <c r="J1846" s="192">
        <v>16</v>
      </c>
      <c r="K1846" s="192">
        <f>J1846*135</f>
        <v>2160</v>
      </c>
      <c r="L1846" s="193">
        <v>15</v>
      </c>
      <c r="M1846" s="194">
        <f>IF(J1846=0,0,(K1846)/J1846)</f>
        <v>135</v>
      </c>
      <c r="N1846" s="242">
        <f>IF(J1846=0,0,(K1846-L1846)/J1846)</f>
        <v>134.0625</v>
      </c>
      <c r="O1846" s="192">
        <v>166</v>
      </c>
      <c r="P1846" s="285">
        <f t="shared" ref="P1846:R1846" si="1993">P1845</f>
        <v>30</v>
      </c>
      <c r="Q1846" s="285">
        <f t="shared" si="1993"/>
        <v>1</v>
      </c>
      <c r="R1846" s="285">
        <f t="shared" si="1993"/>
        <v>64606</v>
      </c>
      <c r="S1846" s="66" t="s">
        <v>771</v>
      </c>
    </row>
    <row r="1847" spans="1:19" ht="15.75">
      <c r="A1847" s="284">
        <f t="shared" si="1983"/>
        <v>43164</v>
      </c>
      <c r="B1847" s="285">
        <f t="shared" si="1984"/>
        <v>9</v>
      </c>
      <c r="C1847" s="125" t="s">
        <v>967</v>
      </c>
      <c r="D1847" s="66" t="s">
        <v>967</v>
      </c>
      <c r="E1847" s="66" t="s">
        <v>545</v>
      </c>
      <c r="F1847" s="101">
        <v>111</v>
      </c>
      <c r="G1847" s="66" t="s">
        <v>670</v>
      </c>
      <c r="H1847" s="285">
        <f t="shared" si="1985"/>
        <v>65</v>
      </c>
      <c r="I1847" s="65">
        <v>13</v>
      </c>
      <c r="J1847" s="192">
        <v>16</v>
      </c>
      <c r="K1847" s="192">
        <v>2160</v>
      </c>
      <c r="L1847" s="193">
        <v>67</v>
      </c>
      <c r="M1847" s="194">
        <f>IF(J1847=0,0,(K1847)/J1847)</f>
        <v>135</v>
      </c>
      <c r="N1847" s="242">
        <f t="shared" si="1986"/>
        <v>130.8125</v>
      </c>
      <c r="O1847" s="192">
        <v>698</v>
      </c>
      <c r="P1847" s="285">
        <f t="shared" ref="P1847:R1847" si="1994">P1846</f>
        <v>30</v>
      </c>
      <c r="Q1847" s="285">
        <f t="shared" si="1994"/>
        <v>1</v>
      </c>
      <c r="R1847" s="285">
        <f t="shared" si="1994"/>
        <v>64606</v>
      </c>
      <c r="S1847" s="194">
        <f>AVERAGE(I1839:I1868)</f>
        <v>25.366666666666667</v>
      </c>
    </row>
    <row r="1848" spans="1:19" ht="15.75">
      <c r="A1848" s="284">
        <f t="shared" si="1983"/>
        <v>43164</v>
      </c>
      <c r="B1848" s="285">
        <f t="shared" si="1984"/>
        <v>10</v>
      </c>
      <c r="C1848" s="125" t="s">
        <v>613</v>
      </c>
      <c r="D1848" s="66" t="s">
        <v>589</v>
      </c>
      <c r="E1848" s="66" t="s">
        <v>817</v>
      </c>
      <c r="F1848" s="173">
        <v>106</v>
      </c>
      <c r="G1848" s="66" t="s">
        <v>670</v>
      </c>
      <c r="H1848" s="285">
        <f t="shared" si="1985"/>
        <v>65</v>
      </c>
      <c r="I1848" s="65">
        <v>37</v>
      </c>
      <c r="J1848" s="192">
        <v>16</v>
      </c>
      <c r="K1848" s="192">
        <f t="shared" ref="K1848" si="1995">J1848*135</f>
        <v>2160</v>
      </c>
      <c r="L1848" s="193">
        <v>0</v>
      </c>
      <c r="M1848" s="194">
        <f t="shared" ref="M1848" si="1996">IF(J1848=0,0,(K1848)/J1848)</f>
        <v>135</v>
      </c>
      <c r="N1848" s="242">
        <f t="shared" si="1986"/>
        <v>135</v>
      </c>
      <c r="O1848" s="192">
        <v>130</v>
      </c>
      <c r="P1848" s="285">
        <f t="shared" ref="P1848:R1848" si="1997">P1847</f>
        <v>30</v>
      </c>
      <c r="Q1848" s="285">
        <f t="shared" si="1997"/>
        <v>1</v>
      </c>
      <c r="R1848" s="285">
        <f t="shared" si="1997"/>
        <v>64606</v>
      </c>
      <c r="S1848" s="66"/>
    </row>
    <row r="1849" spans="1:19" ht="15.75">
      <c r="A1849" s="284">
        <f t="shared" si="1983"/>
        <v>43164</v>
      </c>
      <c r="B1849" s="285">
        <f t="shared" si="1984"/>
        <v>11</v>
      </c>
      <c r="C1849" s="125" t="s">
        <v>597</v>
      </c>
      <c r="D1849" s="66" t="s">
        <v>618</v>
      </c>
      <c r="E1849" s="66" t="s">
        <v>545</v>
      </c>
      <c r="F1849" s="277">
        <v>105</v>
      </c>
      <c r="G1849" s="66" t="s">
        <v>670</v>
      </c>
      <c r="H1849" s="285">
        <f t="shared" si="1985"/>
        <v>65</v>
      </c>
      <c r="I1849" s="65">
        <v>64</v>
      </c>
      <c r="J1849" s="192">
        <v>16</v>
      </c>
      <c r="K1849" s="192">
        <f>J1849*135</f>
        <v>2160</v>
      </c>
      <c r="L1849" s="193">
        <v>35</v>
      </c>
      <c r="M1849" s="194">
        <f>IF(J1849=0,0,(K1849)/J1849)</f>
        <v>135</v>
      </c>
      <c r="N1849" s="242">
        <f>IF(J1849=0,0,(K1849-L1849)/J1849)</f>
        <v>132.8125</v>
      </c>
      <c r="O1849" s="192">
        <v>38</v>
      </c>
      <c r="P1849" s="285">
        <f t="shared" ref="P1849:R1849" si="1998">P1848</f>
        <v>30</v>
      </c>
      <c r="Q1849" s="285">
        <f t="shared" si="1998"/>
        <v>1</v>
      </c>
      <c r="R1849" s="285">
        <f t="shared" si="1998"/>
        <v>64606</v>
      </c>
      <c r="S1849" s="66"/>
    </row>
    <row r="1850" spans="1:19" ht="15.75">
      <c r="A1850" s="284">
        <f t="shared" si="1983"/>
        <v>43164</v>
      </c>
      <c r="B1850" s="285">
        <f t="shared" si="1984"/>
        <v>12</v>
      </c>
      <c r="C1850" s="125" t="s">
        <v>36</v>
      </c>
      <c r="D1850" s="66" t="s">
        <v>816</v>
      </c>
      <c r="E1850" s="66" t="s">
        <v>817</v>
      </c>
      <c r="F1850" s="173">
        <v>105</v>
      </c>
      <c r="G1850" s="66" t="s">
        <v>670</v>
      </c>
      <c r="H1850" s="285">
        <f t="shared" si="1985"/>
        <v>65</v>
      </c>
      <c r="I1850" s="65">
        <v>64</v>
      </c>
      <c r="J1850" s="192">
        <v>16</v>
      </c>
      <c r="K1850" s="192">
        <f>J1850*135</f>
        <v>2160</v>
      </c>
      <c r="L1850" s="193">
        <v>86</v>
      </c>
      <c r="M1850" s="194">
        <f>IF(J1850=0,0,(K1850)/J1850)</f>
        <v>135</v>
      </c>
      <c r="N1850" s="242">
        <f>IF(J1850=0,0,(K1850-L1850)/J1850)</f>
        <v>129.625</v>
      </c>
      <c r="O1850" s="192">
        <v>148</v>
      </c>
      <c r="P1850" s="285">
        <f t="shared" ref="P1850:R1850" si="1999">P1849</f>
        <v>30</v>
      </c>
      <c r="Q1850" s="285">
        <f t="shared" si="1999"/>
        <v>1</v>
      </c>
      <c r="R1850" s="285">
        <f t="shared" si="1999"/>
        <v>64606</v>
      </c>
      <c r="S1850" s="66"/>
    </row>
    <row r="1851" spans="1:19" ht="15.75">
      <c r="A1851" s="284">
        <f t="shared" si="1983"/>
        <v>43164</v>
      </c>
      <c r="B1851" s="285">
        <f t="shared" si="1984"/>
        <v>13</v>
      </c>
      <c r="C1851" s="125" t="s">
        <v>924</v>
      </c>
      <c r="D1851" s="66" t="s">
        <v>924</v>
      </c>
      <c r="E1851" s="66" t="s">
        <v>545</v>
      </c>
      <c r="F1851" s="101">
        <v>105</v>
      </c>
      <c r="G1851" s="66" t="s">
        <v>670</v>
      </c>
      <c r="H1851" s="285">
        <f t="shared" si="1985"/>
        <v>65</v>
      </c>
      <c r="I1851" s="65">
        <v>28</v>
      </c>
      <c r="J1851" s="192">
        <v>16</v>
      </c>
      <c r="K1851" s="460">
        <v>2140</v>
      </c>
      <c r="L1851" s="193">
        <v>8</v>
      </c>
      <c r="M1851" s="194">
        <f>IF(J1851=0,0,(K1851)/J1851)</f>
        <v>133.75</v>
      </c>
      <c r="N1851" s="242">
        <f>IF(J1851=0,0,(K1851-L1851)/J1851)</f>
        <v>133.25</v>
      </c>
      <c r="O1851" s="192">
        <v>421</v>
      </c>
      <c r="P1851" s="285">
        <f t="shared" ref="P1851:R1851" si="2000">P1850</f>
        <v>30</v>
      </c>
      <c r="Q1851" s="285">
        <f t="shared" si="2000"/>
        <v>1</v>
      </c>
      <c r="R1851" s="285">
        <f t="shared" si="2000"/>
        <v>64606</v>
      </c>
      <c r="S1851" s="66"/>
    </row>
    <row r="1852" spans="1:19" ht="15.75">
      <c r="A1852" s="284">
        <f t="shared" si="1983"/>
        <v>43164</v>
      </c>
      <c r="B1852" s="285">
        <f t="shared" si="1984"/>
        <v>14</v>
      </c>
      <c r="C1852" s="125" t="s">
        <v>1007</v>
      </c>
      <c r="D1852" s="66" t="s">
        <v>1007</v>
      </c>
      <c r="E1852" s="66"/>
      <c r="F1852" s="173">
        <v>101</v>
      </c>
      <c r="G1852" s="28" t="s">
        <v>343</v>
      </c>
      <c r="H1852" s="285">
        <f t="shared" si="1985"/>
        <v>65</v>
      </c>
      <c r="I1852" s="65">
        <v>7</v>
      </c>
      <c r="J1852" s="192">
        <v>16</v>
      </c>
      <c r="K1852" s="192">
        <f>J1852*135</f>
        <v>2160</v>
      </c>
      <c r="L1852" s="193">
        <v>146</v>
      </c>
      <c r="M1852" s="194">
        <f>IF(J1852=0,0,(K1852)/J1852)</f>
        <v>135</v>
      </c>
      <c r="N1852" s="242">
        <f>IF(J1852=0,0,(K1852-L1852)/J1852)</f>
        <v>125.875</v>
      </c>
      <c r="O1852" s="192">
        <v>238</v>
      </c>
      <c r="P1852" s="285">
        <f t="shared" ref="P1852:R1852" si="2001">P1851</f>
        <v>30</v>
      </c>
      <c r="Q1852" s="285">
        <f t="shared" si="2001"/>
        <v>1</v>
      </c>
      <c r="R1852" s="285">
        <f t="shared" si="2001"/>
        <v>64606</v>
      </c>
      <c r="S1852" s="66"/>
    </row>
    <row r="1853" spans="1:19" ht="15.75">
      <c r="A1853" s="284">
        <f t="shared" si="1983"/>
        <v>43164</v>
      </c>
      <c r="B1853" s="285">
        <f t="shared" si="1984"/>
        <v>15</v>
      </c>
      <c r="C1853" s="125" t="s">
        <v>1016</v>
      </c>
      <c r="D1853" s="66" t="s">
        <v>1016</v>
      </c>
      <c r="E1853" s="66"/>
      <c r="F1853" s="101">
        <v>101</v>
      </c>
      <c r="G1853" s="28" t="s">
        <v>343</v>
      </c>
      <c r="H1853" s="285">
        <f t="shared" si="1985"/>
        <v>65</v>
      </c>
      <c r="I1853" s="65">
        <v>2</v>
      </c>
      <c r="J1853" s="192">
        <v>16</v>
      </c>
      <c r="K1853" s="192">
        <f t="shared" ref="K1853:K1867" si="2002">J1853*135</f>
        <v>2160</v>
      </c>
      <c r="L1853" s="193">
        <v>0</v>
      </c>
      <c r="M1853" s="194">
        <f>IF(J1853=0,0,(K1853)/J1853)</f>
        <v>135</v>
      </c>
      <c r="N1853" s="242">
        <f>IF(J1853=0,0,(K1853-L1853)/J1853)</f>
        <v>135</v>
      </c>
      <c r="O1853" s="192">
        <v>217</v>
      </c>
      <c r="P1853" s="285">
        <f t="shared" ref="P1853:R1853" si="2003">P1852</f>
        <v>30</v>
      </c>
      <c r="Q1853" s="285">
        <f t="shared" si="2003"/>
        <v>1</v>
      </c>
      <c r="R1853" s="285">
        <f t="shared" si="2003"/>
        <v>64606</v>
      </c>
      <c r="S1853" s="66"/>
    </row>
    <row r="1854" spans="1:19" ht="15.75">
      <c r="A1854" s="284">
        <f t="shared" si="1983"/>
        <v>43164</v>
      </c>
      <c r="B1854" s="285">
        <f t="shared" si="1984"/>
        <v>16</v>
      </c>
      <c r="C1854" s="125" t="s">
        <v>921</v>
      </c>
      <c r="D1854" s="66" t="s">
        <v>925</v>
      </c>
      <c r="E1854" s="66" t="s">
        <v>545</v>
      </c>
      <c r="F1854" s="101">
        <v>100</v>
      </c>
      <c r="G1854" s="66" t="s">
        <v>670</v>
      </c>
      <c r="H1854" s="285">
        <f t="shared" si="1985"/>
        <v>65</v>
      </c>
      <c r="I1854" s="65">
        <v>40</v>
      </c>
      <c r="J1854" s="192">
        <v>16</v>
      </c>
      <c r="K1854" s="192">
        <f t="shared" si="2002"/>
        <v>2160</v>
      </c>
      <c r="L1854" s="193">
        <v>89</v>
      </c>
      <c r="M1854" s="194">
        <f t="shared" ref="M1854" si="2004">IF(J1854=0,0,(K1854)/J1854)</f>
        <v>135</v>
      </c>
      <c r="N1854" s="242">
        <f t="shared" ref="N1854" si="2005">IF(J1854=0,0,(K1854-L1854)/J1854)</f>
        <v>129.4375</v>
      </c>
      <c r="O1854" s="192">
        <v>13</v>
      </c>
      <c r="P1854" s="285">
        <f t="shared" ref="P1854:R1854" si="2006">P1853</f>
        <v>30</v>
      </c>
      <c r="Q1854" s="285">
        <f t="shared" si="2006"/>
        <v>1</v>
      </c>
      <c r="R1854" s="285">
        <f t="shared" si="2006"/>
        <v>64606</v>
      </c>
      <c r="S1854" s="66"/>
    </row>
    <row r="1855" spans="1:19" ht="15.75">
      <c r="A1855" s="284">
        <f t="shared" si="1983"/>
        <v>43164</v>
      </c>
      <c r="B1855" s="285">
        <f t="shared" si="1984"/>
        <v>17</v>
      </c>
      <c r="C1855" s="125" t="s">
        <v>984</v>
      </c>
      <c r="D1855" s="66"/>
      <c r="E1855" s="66"/>
      <c r="F1855" s="300">
        <v>98</v>
      </c>
      <c r="G1855" s="66" t="s">
        <v>670</v>
      </c>
      <c r="H1855" s="285">
        <f t="shared" si="1985"/>
        <v>65</v>
      </c>
      <c r="I1855" s="247">
        <v>14</v>
      </c>
      <c r="J1855" s="192">
        <v>16</v>
      </c>
      <c r="K1855" s="192">
        <f t="shared" si="2002"/>
        <v>2160</v>
      </c>
      <c r="L1855" s="193">
        <v>0</v>
      </c>
      <c r="M1855" s="250">
        <f>IF(J1855=0,0,(K1855)/J1855)</f>
        <v>135</v>
      </c>
      <c r="N1855" s="251">
        <f>IF(J1855=0,0,(K1855-L1855)/J1855)</f>
        <v>135</v>
      </c>
      <c r="O1855" s="192">
        <v>163</v>
      </c>
      <c r="P1855" s="285">
        <f t="shared" ref="P1855:R1855" si="2007">P1854</f>
        <v>30</v>
      </c>
      <c r="Q1855" s="285">
        <f t="shared" si="2007"/>
        <v>1</v>
      </c>
      <c r="R1855" s="285">
        <f t="shared" si="2007"/>
        <v>64606</v>
      </c>
      <c r="S1855" s="66"/>
    </row>
    <row r="1856" spans="1:19" ht="15.75">
      <c r="A1856" s="284">
        <f t="shared" si="1983"/>
        <v>43164</v>
      </c>
      <c r="B1856" s="285">
        <f t="shared" si="1984"/>
        <v>18</v>
      </c>
      <c r="C1856" s="125" t="s">
        <v>579</v>
      </c>
      <c r="D1856" s="66" t="s">
        <v>397</v>
      </c>
      <c r="E1856" s="66" t="s">
        <v>810</v>
      </c>
      <c r="F1856" s="278">
        <v>98</v>
      </c>
      <c r="G1856" s="66" t="s">
        <v>670</v>
      </c>
      <c r="H1856" s="285">
        <f t="shared" si="1985"/>
        <v>65</v>
      </c>
      <c r="I1856" s="247">
        <v>47</v>
      </c>
      <c r="J1856" s="192">
        <v>16</v>
      </c>
      <c r="K1856" s="192">
        <f>J1856*135</f>
        <v>2160</v>
      </c>
      <c r="L1856" s="193">
        <v>0</v>
      </c>
      <c r="M1856" s="250">
        <f>IF(J1856=0,0,(K1856)/J1856)</f>
        <v>135</v>
      </c>
      <c r="N1856" s="251">
        <f>IF(J1856=0,0,(K1856-L1856)/J1856)</f>
        <v>135</v>
      </c>
      <c r="O1856" s="192">
        <v>373</v>
      </c>
      <c r="P1856" s="285">
        <f t="shared" ref="P1856:R1856" si="2008">P1855</f>
        <v>30</v>
      </c>
      <c r="Q1856" s="285">
        <f t="shared" si="2008"/>
        <v>1</v>
      </c>
      <c r="R1856" s="285">
        <f t="shared" si="2008"/>
        <v>64606</v>
      </c>
      <c r="S1856" s="66"/>
    </row>
    <row r="1857" spans="1:19" ht="15.75">
      <c r="A1857" s="284">
        <f t="shared" si="1983"/>
        <v>43164</v>
      </c>
      <c r="B1857" s="285">
        <f t="shared" si="1984"/>
        <v>19</v>
      </c>
      <c r="C1857" s="125" t="s">
        <v>986</v>
      </c>
      <c r="D1857" s="66"/>
      <c r="E1857" s="66"/>
      <c r="F1857" s="173">
        <v>98</v>
      </c>
      <c r="G1857" s="66" t="s">
        <v>343</v>
      </c>
      <c r="H1857" s="285">
        <f t="shared" si="1985"/>
        <v>65</v>
      </c>
      <c r="I1857" s="247">
        <v>14</v>
      </c>
      <c r="J1857" s="192">
        <v>16</v>
      </c>
      <c r="K1857" s="192">
        <f t="shared" si="2002"/>
        <v>2160</v>
      </c>
      <c r="L1857" s="193">
        <v>46</v>
      </c>
      <c r="M1857" s="250">
        <f t="shared" ref="M1857:M1860" si="2009">IF(J1857=0,0,(K1857)/J1857)</f>
        <v>135</v>
      </c>
      <c r="N1857" s="251">
        <f t="shared" ref="N1857:N1860" si="2010">IF(J1857=0,0,(K1857-L1857)/J1857)</f>
        <v>132.125</v>
      </c>
      <c r="O1857" s="192">
        <v>274</v>
      </c>
      <c r="P1857" s="285">
        <f t="shared" ref="P1857:R1857" si="2011">P1856</f>
        <v>30</v>
      </c>
      <c r="Q1857" s="285">
        <f t="shared" si="2011"/>
        <v>1</v>
      </c>
      <c r="R1857" s="285">
        <f t="shared" si="2011"/>
        <v>64606</v>
      </c>
      <c r="S1857" s="66"/>
    </row>
    <row r="1858" spans="1:19" ht="15.75">
      <c r="A1858" s="284">
        <f t="shared" si="1983"/>
        <v>43164</v>
      </c>
      <c r="B1858" s="285">
        <f t="shared" si="1984"/>
        <v>20</v>
      </c>
      <c r="C1858" s="125" t="s">
        <v>381</v>
      </c>
      <c r="D1858" s="66" t="s">
        <v>928</v>
      </c>
      <c r="E1858" s="66" t="s">
        <v>545</v>
      </c>
      <c r="F1858" s="101">
        <v>98</v>
      </c>
      <c r="G1858" s="66" t="s">
        <v>670</v>
      </c>
      <c r="H1858" s="285">
        <f t="shared" si="1985"/>
        <v>65</v>
      </c>
      <c r="I1858" s="65">
        <v>59</v>
      </c>
      <c r="J1858" s="192">
        <v>16</v>
      </c>
      <c r="K1858" s="192">
        <f t="shared" si="2002"/>
        <v>2160</v>
      </c>
      <c r="L1858" s="193">
        <v>10</v>
      </c>
      <c r="M1858" s="194">
        <f t="shared" si="2009"/>
        <v>135</v>
      </c>
      <c r="N1858" s="242">
        <f t="shared" si="2010"/>
        <v>134.375</v>
      </c>
      <c r="O1858" s="192">
        <v>65</v>
      </c>
      <c r="P1858" s="285">
        <f t="shared" ref="P1858:R1858" si="2012">P1857</f>
        <v>30</v>
      </c>
      <c r="Q1858" s="285">
        <f t="shared" si="2012"/>
        <v>1</v>
      </c>
      <c r="R1858" s="285">
        <f t="shared" si="2012"/>
        <v>64606</v>
      </c>
      <c r="S1858" s="66"/>
    </row>
    <row r="1859" spans="1:19" ht="15.75">
      <c r="A1859" s="284">
        <f t="shared" si="1983"/>
        <v>43164</v>
      </c>
      <c r="B1859" s="285">
        <f t="shared" si="1984"/>
        <v>21</v>
      </c>
      <c r="C1859" s="66" t="s">
        <v>577</v>
      </c>
      <c r="D1859" s="66" t="s">
        <v>577</v>
      </c>
      <c r="E1859" s="66" t="s">
        <v>545</v>
      </c>
      <c r="F1859" s="278">
        <v>96</v>
      </c>
      <c r="G1859" s="66" t="s">
        <v>670</v>
      </c>
      <c r="H1859" s="285">
        <f t="shared" si="1985"/>
        <v>65</v>
      </c>
      <c r="I1859" s="247">
        <v>37</v>
      </c>
      <c r="J1859" s="192">
        <v>16</v>
      </c>
      <c r="K1859" s="192">
        <v>2144</v>
      </c>
      <c r="L1859" s="193">
        <v>0</v>
      </c>
      <c r="M1859" s="250">
        <f>IF(J1859=0,0,(K1859)/J1859)</f>
        <v>134</v>
      </c>
      <c r="N1859" s="251">
        <f>IF(J1859=0,0,(K1859-L1859)/J1859)</f>
        <v>134</v>
      </c>
      <c r="O1859" s="192">
        <v>187</v>
      </c>
      <c r="P1859" s="285">
        <f t="shared" ref="P1859:R1859" si="2013">P1858</f>
        <v>30</v>
      </c>
      <c r="Q1859" s="285">
        <f t="shared" si="2013"/>
        <v>1</v>
      </c>
      <c r="R1859" s="285">
        <f t="shared" si="2013"/>
        <v>64606</v>
      </c>
      <c r="S1859" s="66"/>
    </row>
    <row r="1860" spans="1:19" ht="15.75">
      <c r="A1860" s="284">
        <f t="shared" si="1983"/>
        <v>43164</v>
      </c>
      <c r="B1860" s="285">
        <f t="shared" si="1984"/>
        <v>22</v>
      </c>
      <c r="C1860" s="66" t="s">
        <v>1017</v>
      </c>
      <c r="D1860" s="66" t="s">
        <v>1017</v>
      </c>
      <c r="E1860" s="66"/>
      <c r="F1860" s="278">
        <v>96</v>
      </c>
      <c r="G1860" s="66" t="s">
        <v>670</v>
      </c>
      <c r="H1860" s="285">
        <f t="shared" si="1985"/>
        <v>65</v>
      </c>
      <c r="I1860" s="247">
        <v>2</v>
      </c>
      <c r="J1860" s="192">
        <v>16</v>
      </c>
      <c r="K1860" s="192">
        <f t="shared" si="2002"/>
        <v>2160</v>
      </c>
      <c r="L1860" s="193">
        <v>14</v>
      </c>
      <c r="M1860" s="250">
        <f t="shared" si="2009"/>
        <v>135</v>
      </c>
      <c r="N1860" s="251">
        <f t="shared" si="2010"/>
        <v>134.125</v>
      </c>
      <c r="O1860" s="192">
        <v>355</v>
      </c>
      <c r="P1860" s="285">
        <f t="shared" ref="P1860:R1860" si="2014">P1859</f>
        <v>30</v>
      </c>
      <c r="Q1860" s="285">
        <f t="shared" si="2014"/>
        <v>1</v>
      </c>
      <c r="R1860" s="285">
        <f t="shared" si="2014"/>
        <v>64606</v>
      </c>
      <c r="S1860" s="66"/>
    </row>
    <row r="1861" spans="1:19" ht="15.75">
      <c r="A1861" s="284">
        <f t="shared" si="1983"/>
        <v>43164</v>
      </c>
      <c r="B1861" s="285">
        <f t="shared" si="1984"/>
        <v>23</v>
      </c>
      <c r="C1861" s="66" t="s">
        <v>1012</v>
      </c>
      <c r="D1861" s="66" t="s">
        <v>1012</v>
      </c>
      <c r="E1861" s="66"/>
      <c r="F1861" s="432">
        <v>95</v>
      </c>
      <c r="G1861" s="66" t="s">
        <v>670</v>
      </c>
      <c r="H1861" s="285">
        <f t="shared" si="1985"/>
        <v>65</v>
      </c>
      <c r="I1861" s="65">
        <v>7</v>
      </c>
      <c r="J1861" s="192">
        <v>16</v>
      </c>
      <c r="K1861" s="192">
        <f t="shared" si="2002"/>
        <v>2160</v>
      </c>
      <c r="L1861" s="193">
        <v>50</v>
      </c>
      <c r="M1861" s="194">
        <f>IF(J1861=0,0,(K1861)/J1861)</f>
        <v>135</v>
      </c>
      <c r="N1861" s="242">
        <f>IF(J1861=0,0,(K1861-L1861)/J1861)</f>
        <v>131.875</v>
      </c>
      <c r="O1861" s="192">
        <v>389</v>
      </c>
      <c r="P1861" s="285">
        <f t="shared" ref="P1861:R1861" si="2015">P1860</f>
        <v>30</v>
      </c>
      <c r="Q1861" s="285">
        <f t="shared" si="2015"/>
        <v>1</v>
      </c>
      <c r="R1861" s="285">
        <f t="shared" si="2015"/>
        <v>64606</v>
      </c>
      <c r="S1861" s="66"/>
    </row>
    <row r="1862" spans="1:19" ht="15.75">
      <c r="A1862" s="284">
        <f t="shared" si="1983"/>
        <v>43164</v>
      </c>
      <c r="B1862" s="285">
        <f t="shared" si="1984"/>
        <v>24</v>
      </c>
      <c r="C1862" s="66" t="s">
        <v>956</v>
      </c>
      <c r="D1862" s="66" t="s">
        <v>956</v>
      </c>
      <c r="E1862" s="66"/>
      <c r="F1862" s="300">
        <v>93</v>
      </c>
      <c r="G1862" s="66" t="s">
        <v>670</v>
      </c>
      <c r="H1862" s="285">
        <f t="shared" si="1985"/>
        <v>65</v>
      </c>
      <c r="I1862" s="247">
        <v>15</v>
      </c>
      <c r="J1862" s="192">
        <v>16</v>
      </c>
      <c r="K1862" s="192">
        <f t="shared" si="2002"/>
        <v>2160</v>
      </c>
      <c r="L1862" s="193">
        <v>32</v>
      </c>
      <c r="M1862" s="250">
        <f t="shared" ref="M1862" si="2016">IF(J1862=0,0,(K1862)/J1862)</f>
        <v>135</v>
      </c>
      <c r="N1862" s="251">
        <f t="shared" ref="N1862" si="2017">IF(J1862=0,0,(K1862-L1862)/J1862)</f>
        <v>133</v>
      </c>
      <c r="O1862" s="192">
        <v>184</v>
      </c>
      <c r="P1862" s="285">
        <f t="shared" ref="P1862:R1862" si="2018">P1861</f>
        <v>30</v>
      </c>
      <c r="Q1862" s="285">
        <f t="shared" si="2018"/>
        <v>1</v>
      </c>
      <c r="R1862" s="285">
        <f t="shared" si="2018"/>
        <v>64606</v>
      </c>
      <c r="S1862" s="66"/>
    </row>
    <row r="1863" spans="1:19" ht="15.75">
      <c r="A1863" s="284">
        <f t="shared" si="1983"/>
        <v>43164</v>
      </c>
      <c r="B1863" s="285">
        <f t="shared" si="1984"/>
        <v>25</v>
      </c>
      <c r="C1863" s="66" t="s">
        <v>616</v>
      </c>
      <c r="D1863" s="66" t="s">
        <v>616</v>
      </c>
      <c r="E1863" s="66"/>
      <c r="F1863" s="278">
        <v>90</v>
      </c>
      <c r="G1863" s="28" t="s">
        <v>670</v>
      </c>
      <c r="H1863" s="285">
        <f t="shared" si="1985"/>
        <v>65</v>
      </c>
      <c r="I1863" s="65">
        <v>11</v>
      </c>
      <c r="J1863" s="192">
        <v>16</v>
      </c>
      <c r="K1863" s="192">
        <f t="shared" si="2002"/>
        <v>2160</v>
      </c>
      <c r="L1863" s="193">
        <v>36</v>
      </c>
      <c r="M1863" s="194">
        <f>IF(J1863=0,0,(K1863)/J1863)</f>
        <v>135</v>
      </c>
      <c r="N1863" s="242">
        <f>IF(J1863=0,0,(K1863-L1863)/J1863)</f>
        <v>132.75</v>
      </c>
      <c r="O1863" s="192">
        <v>408</v>
      </c>
      <c r="P1863" s="285">
        <f t="shared" ref="P1863:R1863" si="2019">P1862</f>
        <v>30</v>
      </c>
      <c r="Q1863" s="285">
        <f t="shared" si="2019"/>
        <v>1</v>
      </c>
      <c r="R1863" s="285">
        <f t="shared" si="2019"/>
        <v>64606</v>
      </c>
      <c r="S1863" s="66"/>
    </row>
    <row r="1864" spans="1:19" ht="15.75">
      <c r="A1864" s="284">
        <f t="shared" si="1983"/>
        <v>43164</v>
      </c>
      <c r="B1864" s="285">
        <f t="shared" si="1984"/>
        <v>26</v>
      </c>
      <c r="C1864" s="66" t="s">
        <v>943</v>
      </c>
      <c r="D1864" s="28" t="s">
        <v>1021</v>
      </c>
      <c r="E1864" s="28" t="s">
        <v>810</v>
      </c>
      <c r="F1864" s="277">
        <v>88</v>
      </c>
      <c r="G1864" s="28" t="s">
        <v>343</v>
      </c>
      <c r="H1864" s="285">
        <f t="shared" si="1985"/>
        <v>65</v>
      </c>
      <c r="I1864" s="65">
        <v>20</v>
      </c>
      <c r="J1864" s="192">
        <v>16</v>
      </c>
      <c r="K1864" s="192">
        <v>2156</v>
      </c>
      <c r="L1864" s="193">
        <v>26</v>
      </c>
      <c r="M1864" s="194">
        <f t="shared" ref="M1864" si="2020">IF(J1864=0,0,(K1864)/J1864)</f>
        <v>134.75</v>
      </c>
      <c r="N1864" s="242">
        <f t="shared" ref="N1864" si="2021">IF(J1864=0,0,(K1864-L1864)/J1864)</f>
        <v>133.125</v>
      </c>
      <c r="O1864" s="192">
        <v>79</v>
      </c>
      <c r="P1864" s="285">
        <f t="shared" ref="P1864:R1864" si="2022">P1863</f>
        <v>30</v>
      </c>
      <c r="Q1864" s="285">
        <f t="shared" si="2022"/>
        <v>1</v>
      </c>
      <c r="R1864" s="285">
        <f t="shared" si="2022"/>
        <v>64606</v>
      </c>
      <c r="S1864" s="66"/>
    </row>
    <row r="1865" spans="1:19" ht="15.75">
      <c r="A1865" s="284">
        <f t="shared" si="1983"/>
        <v>43164</v>
      </c>
      <c r="B1865" s="285">
        <f t="shared" si="1984"/>
        <v>27</v>
      </c>
      <c r="C1865" s="66" t="s">
        <v>1015</v>
      </c>
      <c r="D1865" s="66" t="s">
        <v>1015</v>
      </c>
      <c r="E1865" s="66"/>
      <c r="F1865" s="278">
        <v>84</v>
      </c>
      <c r="G1865" s="28" t="s">
        <v>670</v>
      </c>
      <c r="H1865" s="285">
        <f t="shared" si="1985"/>
        <v>65</v>
      </c>
      <c r="I1865" s="65">
        <v>4</v>
      </c>
      <c r="J1865" s="192">
        <v>16</v>
      </c>
      <c r="K1865" s="192">
        <f t="shared" si="2002"/>
        <v>2160</v>
      </c>
      <c r="L1865" s="193">
        <v>63</v>
      </c>
      <c r="M1865" s="194">
        <f>IF(J1865=0,0,(K1865)/J1865)</f>
        <v>135</v>
      </c>
      <c r="N1865" s="242">
        <f>IF(J1865=0,0,(K1865-L1865)/J1865)</f>
        <v>131.0625</v>
      </c>
      <c r="O1865" s="192">
        <v>357</v>
      </c>
      <c r="P1865" s="285">
        <f t="shared" ref="P1865:R1865" si="2023">P1864</f>
        <v>30</v>
      </c>
      <c r="Q1865" s="285">
        <f t="shared" si="2023"/>
        <v>1</v>
      </c>
      <c r="R1865" s="285">
        <f t="shared" si="2023"/>
        <v>64606</v>
      </c>
      <c r="S1865" s="66"/>
    </row>
    <row r="1866" spans="1:19" ht="15.75">
      <c r="A1866" s="284">
        <f t="shared" si="1983"/>
        <v>43164</v>
      </c>
      <c r="B1866" s="285">
        <f t="shared" si="1984"/>
        <v>28</v>
      </c>
      <c r="C1866" s="28" t="s">
        <v>576</v>
      </c>
      <c r="D1866" s="66" t="s">
        <v>826</v>
      </c>
      <c r="E1866" s="66" t="s">
        <v>810</v>
      </c>
      <c r="F1866" s="278">
        <v>82</v>
      </c>
      <c r="G1866" s="293" t="s">
        <v>536</v>
      </c>
      <c r="H1866" s="285">
        <f t="shared" si="1985"/>
        <v>65</v>
      </c>
      <c r="I1866" s="247">
        <v>62</v>
      </c>
      <c r="J1866" s="192">
        <v>16</v>
      </c>
      <c r="K1866" s="192">
        <f>J1866*135</f>
        <v>2160</v>
      </c>
      <c r="L1866" s="193">
        <v>81</v>
      </c>
      <c r="M1866" s="250">
        <f>IF(J1866=0,0,(K1866)/J1866)</f>
        <v>135</v>
      </c>
      <c r="N1866" s="251">
        <f>IF(J1866=0,0,(K1866-L1866)/J1866)</f>
        <v>129.9375</v>
      </c>
      <c r="O1866" s="248">
        <v>156</v>
      </c>
      <c r="P1866" s="285">
        <f t="shared" ref="P1866:R1866" si="2024">P1865</f>
        <v>30</v>
      </c>
      <c r="Q1866" s="285">
        <f t="shared" si="2024"/>
        <v>1</v>
      </c>
      <c r="R1866" s="285">
        <f t="shared" si="2024"/>
        <v>64606</v>
      </c>
      <c r="S1866" s="66"/>
    </row>
    <row r="1867" spans="1:19" ht="15.75">
      <c r="A1867" s="284">
        <f t="shared" si="1983"/>
        <v>43164</v>
      </c>
      <c r="B1867" s="285">
        <f t="shared" si="1984"/>
        <v>29</v>
      </c>
      <c r="C1867" s="66" t="s">
        <v>1011</v>
      </c>
      <c r="D1867" s="66" t="s">
        <v>1011</v>
      </c>
      <c r="E1867" s="28" t="s">
        <v>1019</v>
      </c>
      <c r="F1867" s="459">
        <v>83</v>
      </c>
      <c r="G1867" s="66" t="s">
        <v>343</v>
      </c>
      <c r="H1867" s="285">
        <f t="shared" si="1985"/>
        <v>65</v>
      </c>
      <c r="I1867" s="65">
        <v>7</v>
      </c>
      <c r="J1867" s="192">
        <v>16</v>
      </c>
      <c r="K1867" s="192">
        <f t="shared" si="2002"/>
        <v>2160</v>
      </c>
      <c r="L1867" s="193">
        <v>98</v>
      </c>
      <c r="M1867" s="194">
        <f t="shared" ref="M1867" si="2025">IF(J1867=0,0,(K1867)/J1867)</f>
        <v>135</v>
      </c>
      <c r="N1867" s="242">
        <f>IF(J1867=0,0,(K1867-L1867)/J1867)</f>
        <v>128.875</v>
      </c>
      <c r="O1867" s="192">
        <v>95</v>
      </c>
      <c r="P1867" s="285">
        <f t="shared" ref="P1867:R1867" si="2026">P1866</f>
        <v>30</v>
      </c>
      <c r="Q1867" s="285">
        <f t="shared" si="2026"/>
        <v>1</v>
      </c>
      <c r="R1867" s="285">
        <f t="shared" si="2026"/>
        <v>64606</v>
      </c>
      <c r="S1867" s="66"/>
    </row>
    <row r="1868" spans="1:19" ht="15.75">
      <c r="A1868" s="284">
        <f t="shared" si="1983"/>
        <v>43164</v>
      </c>
      <c r="B1868" s="285">
        <f t="shared" si="1984"/>
        <v>30</v>
      </c>
      <c r="C1868" s="28" t="s">
        <v>881</v>
      </c>
      <c r="D1868" s="66" t="s">
        <v>881</v>
      </c>
      <c r="E1868" s="66" t="s">
        <v>545</v>
      </c>
      <c r="F1868" s="278">
        <v>70</v>
      </c>
      <c r="G1868" s="66" t="s">
        <v>343</v>
      </c>
      <c r="H1868" s="285">
        <f t="shared" si="1985"/>
        <v>65</v>
      </c>
      <c r="I1868" s="65">
        <v>32</v>
      </c>
      <c r="J1868" s="192">
        <v>16</v>
      </c>
      <c r="K1868" s="192">
        <v>2141</v>
      </c>
      <c r="L1868" s="193">
        <v>63</v>
      </c>
      <c r="M1868" s="194">
        <f>IF(J1868=0,0,(K1868)/J1868)</f>
        <v>133.8125</v>
      </c>
      <c r="N1868" s="242">
        <f t="shared" ref="N1868" si="2027">IF(J1868=0,0,(K1868-L1868)/J1868)</f>
        <v>129.875</v>
      </c>
      <c r="O1868" s="192">
        <v>18</v>
      </c>
      <c r="P1868" s="285">
        <f t="shared" ref="P1868:R1868" si="2028">P1867</f>
        <v>30</v>
      </c>
      <c r="Q1868" s="285">
        <f t="shared" si="2028"/>
        <v>1</v>
      </c>
      <c r="R1868" s="285">
        <f t="shared" si="2028"/>
        <v>64606</v>
      </c>
      <c r="S1868" s="66"/>
    </row>
    <row r="1869" spans="1:19" ht="15.75">
      <c r="A1869" s="461">
        <f>A1868+7</f>
        <v>43171</v>
      </c>
      <c r="B1869" s="462">
        <v>1</v>
      </c>
      <c r="C1869" s="37" t="s">
        <v>969</v>
      </c>
      <c r="D1869" s="78" t="s">
        <v>965</v>
      </c>
      <c r="E1869" s="78"/>
      <c r="F1869" s="463">
        <v>176</v>
      </c>
      <c r="G1869" s="78" t="s">
        <v>670</v>
      </c>
      <c r="H1869" s="462">
        <f>H1868+1</f>
        <v>66</v>
      </c>
      <c r="I1869" s="77">
        <v>18</v>
      </c>
      <c r="J1869" s="464">
        <v>16</v>
      </c>
      <c r="K1869" s="464">
        <f>J1869*135</f>
        <v>2160</v>
      </c>
      <c r="L1869" s="465">
        <v>20</v>
      </c>
      <c r="M1869" s="466">
        <f t="shared" ref="M1869:M1870" si="2029">IF(J1869=0,0,(K1869)/J1869)</f>
        <v>135</v>
      </c>
      <c r="N1869" s="467">
        <f>IF(J1869=0,0,(K1869-L1869)/J1869)</f>
        <v>133.75</v>
      </c>
      <c r="O1869" s="464">
        <v>1238</v>
      </c>
      <c r="P1869" s="462">
        <f>COUNTA(C1869:C1898)</f>
        <v>30</v>
      </c>
      <c r="Q1869" s="462">
        <v>1</v>
      </c>
      <c r="R1869" s="462">
        <f>SUM(K1869:K1898)</f>
        <v>64800</v>
      </c>
      <c r="S1869" s="468">
        <f>SUM(L1869:L1898)</f>
        <v>967</v>
      </c>
    </row>
    <row r="1870" spans="1:19" ht="15.75">
      <c r="A1870" s="461">
        <f>A1869</f>
        <v>43171</v>
      </c>
      <c r="B1870" s="462">
        <f>B1869+1</f>
        <v>2</v>
      </c>
      <c r="C1870" s="37" t="s">
        <v>1009</v>
      </c>
      <c r="D1870" s="78" t="s">
        <v>1009</v>
      </c>
      <c r="E1870" s="78"/>
      <c r="F1870" s="463">
        <v>142</v>
      </c>
      <c r="G1870" s="118" t="s">
        <v>670</v>
      </c>
      <c r="H1870" s="462">
        <f>H1869</f>
        <v>66</v>
      </c>
      <c r="I1870" s="77">
        <v>8</v>
      </c>
      <c r="J1870" s="464">
        <v>16</v>
      </c>
      <c r="K1870" s="464">
        <f t="shared" ref="K1870:K1898" si="2030">J1870*135</f>
        <v>2160</v>
      </c>
      <c r="L1870" s="465">
        <v>0</v>
      </c>
      <c r="M1870" s="466">
        <f t="shared" si="2029"/>
        <v>135</v>
      </c>
      <c r="N1870" s="467">
        <f>IF(J1870=0,0,(K1870-L1870)/J1870)</f>
        <v>135</v>
      </c>
      <c r="O1870" s="464">
        <v>1130</v>
      </c>
      <c r="P1870" s="462">
        <f>P1869</f>
        <v>30</v>
      </c>
      <c r="Q1870" s="462">
        <f>Q1869</f>
        <v>1</v>
      </c>
      <c r="R1870" s="462">
        <f>R1869</f>
        <v>64800</v>
      </c>
      <c r="S1870" s="78" t="s">
        <v>744</v>
      </c>
    </row>
    <row r="1871" spans="1:19" ht="15.75">
      <c r="A1871" s="461">
        <f t="shared" ref="A1871:A1898" si="2031">A1870</f>
        <v>43171</v>
      </c>
      <c r="B1871" s="462">
        <f t="shared" ref="B1871:B1898" si="2032">B1870+1</f>
        <v>3</v>
      </c>
      <c r="C1871" s="131" t="s">
        <v>402</v>
      </c>
      <c r="D1871" s="131" t="s">
        <v>551</v>
      </c>
      <c r="E1871" s="78" t="s">
        <v>810</v>
      </c>
      <c r="F1871" s="469">
        <v>128</v>
      </c>
      <c r="G1871" s="118" t="s">
        <v>670</v>
      </c>
      <c r="H1871" s="462">
        <f t="shared" ref="H1871:H1898" si="2033">H1870</f>
        <v>66</v>
      </c>
      <c r="I1871" s="77">
        <v>55</v>
      </c>
      <c r="J1871" s="464">
        <v>16</v>
      </c>
      <c r="K1871" s="464">
        <f t="shared" si="2030"/>
        <v>2160</v>
      </c>
      <c r="L1871" s="465">
        <v>13</v>
      </c>
      <c r="M1871" s="466">
        <f>IF(J1871=0,0,(K1871)/J1871)</f>
        <v>135</v>
      </c>
      <c r="N1871" s="467">
        <f t="shared" ref="N1871:N1875" si="2034">IF(J1871=0,0,(K1871-L1871)/J1871)</f>
        <v>134.1875</v>
      </c>
      <c r="O1871" s="464">
        <v>223</v>
      </c>
      <c r="P1871" s="462">
        <f t="shared" ref="P1871:R1871" si="2035">P1870</f>
        <v>30</v>
      </c>
      <c r="Q1871" s="462">
        <f t="shared" si="2035"/>
        <v>1</v>
      </c>
      <c r="R1871" s="462">
        <f t="shared" si="2035"/>
        <v>64800</v>
      </c>
      <c r="S1871" s="466">
        <f>AVERAGE(M1869:M1898)</f>
        <v>135</v>
      </c>
    </row>
    <row r="1872" spans="1:19" ht="15.75">
      <c r="A1872" s="461">
        <f t="shared" si="2031"/>
        <v>43171</v>
      </c>
      <c r="B1872" s="462">
        <f t="shared" si="2032"/>
        <v>4</v>
      </c>
      <c r="C1872" s="131" t="s">
        <v>911</v>
      </c>
      <c r="D1872" s="131" t="s">
        <v>1020</v>
      </c>
      <c r="E1872" s="85"/>
      <c r="F1872" s="469">
        <v>127</v>
      </c>
      <c r="G1872" s="118" t="s">
        <v>670</v>
      </c>
      <c r="H1872" s="462">
        <f t="shared" si="2033"/>
        <v>66</v>
      </c>
      <c r="I1872" s="77">
        <v>26</v>
      </c>
      <c r="J1872" s="464">
        <v>16</v>
      </c>
      <c r="K1872" s="464">
        <f t="shared" si="2030"/>
        <v>2160</v>
      </c>
      <c r="L1872" s="465">
        <v>7</v>
      </c>
      <c r="M1872" s="466">
        <f>IF(J1872=0,0,(K1872)/J1872)</f>
        <v>135</v>
      </c>
      <c r="N1872" s="467">
        <f t="shared" si="2034"/>
        <v>134.5625</v>
      </c>
      <c r="O1872" s="464">
        <v>328</v>
      </c>
      <c r="P1872" s="462">
        <f t="shared" ref="P1872:R1872" si="2036">P1871</f>
        <v>30</v>
      </c>
      <c r="Q1872" s="462">
        <f t="shared" si="2036"/>
        <v>1</v>
      </c>
      <c r="R1872" s="462">
        <f t="shared" si="2036"/>
        <v>64800</v>
      </c>
      <c r="S1872" s="78" t="s">
        <v>760</v>
      </c>
    </row>
    <row r="1873" spans="1:19" ht="15.75">
      <c r="A1873" s="461">
        <f t="shared" si="2031"/>
        <v>43171</v>
      </c>
      <c r="B1873" s="462">
        <f t="shared" si="2032"/>
        <v>5</v>
      </c>
      <c r="C1873" s="131" t="s">
        <v>920</v>
      </c>
      <c r="D1873" s="78" t="s">
        <v>927</v>
      </c>
      <c r="E1873" s="78" t="s">
        <v>545</v>
      </c>
      <c r="F1873" s="470">
        <v>118</v>
      </c>
      <c r="G1873" s="78" t="s">
        <v>670</v>
      </c>
      <c r="H1873" s="462">
        <f t="shared" si="2033"/>
        <v>66</v>
      </c>
      <c r="I1873" s="77">
        <v>27</v>
      </c>
      <c r="J1873" s="464">
        <v>16</v>
      </c>
      <c r="K1873" s="464">
        <f t="shared" si="2030"/>
        <v>2160</v>
      </c>
      <c r="L1873" s="465">
        <v>35</v>
      </c>
      <c r="M1873" s="466">
        <f t="shared" ref="M1873:M1874" si="2037">IF(J1873=0,0,(K1873)/J1873)</f>
        <v>135</v>
      </c>
      <c r="N1873" s="467">
        <f t="shared" si="2034"/>
        <v>132.8125</v>
      </c>
      <c r="O1873" s="464">
        <v>51</v>
      </c>
      <c r="P1873" s="462">
        <f t="shared" ref="P1873:R1873" si="2038">P1872</f>
        <v>30</v>
      </c>
      <c r="Q1873" s="462">
        <f t="shared" si="2038"/>
        <v>1</v>
      </c>
      <c r="R1873" s="462">
        <f t="shared" si="2038"/>
        <v>64800</v>
      </c>
      <c r="S1873" s="466">
        <f>AVERAGE(F1869:F1898)</f>
        <v>104.86666666666666</v>
      </c>
    </row>
    <row r="1874" spans="1:19" ht="15.75">
      <c r="A1874" s="461">
        <f t="shared" si="2031"/>
        <v>43171</v>
      </c>
      <c r="B1874" s="462">
        <f t="shared" si="2032"/>
        <v>6</v>
      </c>
      <c r="C1874" s="131" t="s">
        <v>1006</v>
      </c>
      <c r="D1874" s="78" t="s">
        <v>1006</v>
      </c>
      <c r="E1874" s="78"/>
      <c r="F1874" s="470">
        <v>115</v>
      </c>
      <c r="G1874" s="78" t="s">
        <v>670</v>
      </c>
      <c r="H1874" s="462">
        <f t="shared" si="2033"/>
        <v>66</v>
      </c>
      <c r="I1874" s="77">
        <v>9</v>
      </c>
      <c r="J1874" s="464">
        <v>16</v>
      </c>
      <c r="K1874" s="464">
        <f t="shared" si="2030"/>
        <v>2160</v>
      </c>
      <c r="L1874" s="465">
        <v>6</v>
      </c>
      <c r="M1874" s="466">
        <f t="shared" si="2037"/>
        <v>135</v>
      </c>
      <c r="N1874" s="467">
        <f t="shared" si="2034"/>
        <v>134.625</v>
      </c>
      <c r="O1874" s="464">
        <v>656</v>
      </c>
      <c r="P1874" s="462">
        <f t="shared" ref="P1874:R1874" si="2039">P1873</f>
        <v>30</v>
      </c>
      <c r="Q1874" s="462">
        <f t="shared" si="2039"/>
        <v>1</v>
      </c>
      <c r="R1874" s="462">
        <f t="shared" si="2039"/>
        <v>64800</v>
      </c>
      <c r="S1874" s="78" t="s">
        <v>791</v>
      </c>
    </row>
    <row r="1875" spans="1:19" ht="15.75">
      <c r="A1875" s="461">
        <f t="shared" si="2031"/>
        <v>43171</v>
      </c>
      <c r="B1875" s="462">
        <f t="shared" si="2032"/>
        <v>7</v>
      </c>
      <c r="C1875" s="480" t="s">
        <v>588</v>
      </c>
      <c r="D1875" s="481" t="s">
        <v>926</v>
      </c>
      <c r="E1875" s="481" t="s">
        <v>545</v>
      </c>
      <c r="F1875" s="470">
        <v>112</v>
      </c>
      <c r="G1875" s="78" t="s">
        <v>670</v>
      </c>
      <c r="H1875" s="462">
        <f t="shared" si="2033"/>
        <v>66</v>
      </c>
      <c r="I1875" s="77">
        <v>36</v>
      </c>
      <c r="J1875" s="464">
        <v>16</v>
      </c>
      <c r="K1875" s="464">
        <f t="shared" si="2030"/>
        <v>2160</v>
      </c>
      <c r="L1875" s="465">
        <v>20</v>
      </c>
      <c r="M1875" s="466">
        <f>IF(J1875=0,0,(K1875)/J1875)</f>
        <v>135</v>
      </c>
      <c r="N1875" s="467">
        <f t="shared" si="2034"/>
        <v>133.75</v>
      </c>
      <c r="O1875" s="464">
        <v>0</v>
      </c>
      <c r="P1875" s="462">
        <f t="shared" ref="P1875:R1875" si="2040">P1874</f>
        <v>30</v>
      </c>
      <c r="Q1875" s="462">
        <f t="shared" si="2040"/>
        <v>1</v>
      </c>
      <c r="R1875" s="462">
        <f t="shared" si="2040"/>
        <v>64800</v>
      </c>
      <c r="S1875" s="466">
        <f>S1871*P1869*16</f>
        <v>64800</v>
      </c>
    </row>
    <row r="1876" spans="1:19" ht="15.75">
      <c r="A1876" s="461">
        <f t="shared" si="2031"/>
        <v>43171</v>
      </c>
      <c r="B1876" s="462">
        <f t="shared" si="2032"/>
        <v>8</v>
      </c>
      <c r="C1876" s="131" t="s">
        <v>1014</v>
      </c>
      <c r="D1876" s="78" t="s">
        <v>1014</v>
      </c>
      <c r="E1876" s="78"/>
      <c r="F1876" s="470">
        <v>112</v>
      </c>
      <c r="G1876" s="37" t="s">
        <v>343</v>
      </c>
      <c r="H1876" s="462">
        <f t="shared" si="2033"/>
        <v>66</v>
      </c>
      <c r="I1876" s="77">
        <v>4</v>
      </c>
      <c r="J1876" s="464">
        <v>16</v>
      </c>
      <c r="K1876" s="464">
        <f t="shared" si="2030"/>
        <v>2160</v>
      </c>
      <c r="L1876" s="465">
        <v>0</v>
      </c>
      <c r="M1876" s="466">
        <f>IF(J1876=0,0,(K1876)/J1876)</f>
        <v>135</v>
      </c>
      <c r="N1876" s="467">
        <f>IF(J1876=0,0,(K1876-L1876)/J1876)</f>
        <v>135</v>
      </c>
      <c r="O1876" s="464">
        <v>178</v>
      </c>
      <c r="P1876" s="462">
        <f t="shared" ref="P1876:R1876" si="2041">P1875</f>
        <v>30</v>
      </c>
      <c r="Q1876" s="462">
        <f t="shared" si="2041"/>
        <v>1</v>
      </c>
      <c r="R1876" s="462">
        <f t="shared" si="2041"/>
        <v>64800</v>
      </c>
      <c r="S1876" s="78" t="s">
        <v>771</v>
      </c>
    </row>
    <row r="1877" spans="1:19" ht="15.75">
      <c r="A1877" s="461">
        <f t="shared" si="2031"/>
        <v>43171</v>
      </c>
      <c r="B1877" s="462">
        <f t="shared" si="2032"/>
        <v>9</v>
      </c>
      <c r="C1877" s="131" t="s">
        <v>967</v>
      </c>
      <c r="D1877" s="78" t="s">
        <v>967</v>
      </c>
      <c r="E1877" s="78" t="s">
        <v>545</v>
      </c>
      <c r="F1877" s="470">
        <v>112</v>
      </c>
      <c r="G1877" s="78" t="s">
        <v>670</v>
      </c>
      <c r="H1877" s="462">
        <f t="shared" si="2033"/>
        <v>66</v>
      </c>
      <c r="I1877" s="77">
        <v>14</v>
      </c>
      <c r="J1877" s="464">
        <v>16</v>
      </c>
      <c r="K1877" s="464">
        <f t="shared" si="2030"/>
        <v>2160</v>
      </c>
      <c r="L1877" s="465">
        <v>32</v>
      </c>
      <c r="M1877" s="466">
        <f>IF(J1877=0,0,(K1877)/J1877)</f>
        <v>135</v>
      </c>
      <c r="N1877" s="467">
        <f t="shared" ref="N1877:N1878" si="2042">IF(J1877=0,0,(K1877-L1877)/J1877)</f>
        <v>133</v>
      </c>
      <c r="O1877" s="464">
        <v>877</v>
      </c>
      <c r="P1877" s="462">
        <f t="shared" ref="P1877:R1877" si="2043">P1876</f>
        <v>30</v>
      </c>
      <c r="Q1877" s="462">
        <f t="shared" si="2043"/>
        <v>1</v>
      </c>
      <c r="R1877" s="462">
        <f t="shared" si="2043"/>
        <v>64800</v>
      </c>
      <c r="S1877" s="466">
        <f>AVERAGE(I1869:I1898)</f>
        <v>26.366666666666667</v>
      </c>
    </row>
    <row r="1878" spans="1:19" ht="15.75">
      <c r="A1878" s="461">
        <f t="shared" si="2031"/>
        <v>43171</v>
      </c>
      <c r="B1878" s="462">
        <f t="shared" si="2032"/>
        <v>10</v>
      </c>
      <c r="C1878" s="131" t="s">
        <v>613</v>
      </c>
      <c r="D1878" s="78" t="s">
        <v>589</v>
      </c>
      <c r="E1878" s="78" t="s">
        <v>817</v>
      </c>
      <c r="F1878" s="469">
        <v>107</v>
      </c>
      <c r="G1878" s="78" t="s">
        <v>670</v>
      </c>
      <c r="H1878" s="462">
        <f t="shared" si="2033"/>
        <v>66</v>
      </c>
      <c r="I1878" s="77">
        <v>38</v>
      </c>
      <c r="J1878" s="464">
        <v>16</v>
      </c>
      <c r="K1878" s="464">
        <f t="shared" si="2030"/>
        <v>2160</v>
      </c>
      <c r="L1878" s="465">
        <v>0</v>
      </c>
      <c r="M1878" s="466">
        <f t="shared" ref="M1878" si="2044">IF(J1878=0,0,(K1878)/J1878)</f>
        <v>135</v>
      </c>
      <c r="N1878" s="467">
        <f t="shared" si="2042"/>
        <v>135</v>
      </c>
      <c r="O1878" s="464">
        <v>183</v>
      </c>
      <c r="P1878" s="462">
        <f t="shared" ref="P1878:R1878" si="2045">P1877</f>
        <v>30</v>
      </c>
      <c r="Q1878" s="462">
        <f t="shared" si="2045"/>
        <v>1</v>
      </c>
      <c r="R1878" s="462">
        <f t="shared" si="2045"/>
        <v>64800</v>
      </c>
      <c r="S1878" s="78"/>
    </row>
    <row r="1879" spans="1:19" ht="15.75">
      <c r="A1879" s="461">
        <f t="shared" si="2031"/>
        <v>43171</v>
      </c>
      <c r="B1879" s="462">
        <f t="shared" si="2032"/>
        <v>11</v>
      </c>
      <c r="C1879" s="131" t="s">
        <v>597</v>
      </c>
      <c r="D1879" s="78" t="s">
        <v>618</v>
      </c>
      <c r="E1879" s="78" t="s">
        <v>545</v>
      </c>
      <c r="F1879" s="463">
        <v>105</v>
      </c>
      <c r="G1879" s="78" t="s">
        <v>670</v>
      </c>
      <c r="H1879" s="462">
        <f t="shared" si="2033"/>
        <v>66</v>
      </c>
      <c r="I1879" s="77">
        <v>65</v>
      </c>
      <c r="J1879" s="464">
        <v>16</v>
      </c>
      <c r="K1879" s="464">
        <f t="shared" si="2030"/>
        <v>2160</v>
      </c>
      <c r="L1879" s="465">
        <v>35</v>
      </c>
      <c r="M1879" s="466">
        <f>IF(J1879=0,0,(K1879)/J1879)</f>
        <v>135</v>
      </c>
      <c r="N1879" s="467">
        <f>IF(J1879=0,0,(K1879-L1879)/J1879)</f>
        <v>132.8125</v>
      </c>
      <c r="O1879" s="464">
        <v>77</v>
      </c>
      <c r="P1879" s="462">
        <f t="shared" ref="P1879:R1879" si="2046">P1878</f>
        <v>30</v>
      </c>
      <c r="Q1879" s="462">
        <f t="shared" si="2046"/>
        <v>1</v>
      </c>
      <c r="R1879" s="462">
        <f t="shared" si="2046"/>
        <v>64800</v>
      </c>
      <c r="S1879" s="78"/>
    </row>
    <row r="1880" spans="1:19" ht="15.75">
      <c r="A1880" s="461">
        <f t="shared" si="2031"/>
        <v>43171</v>
      </c>
      <c r="B1880" s="462">
        <f t="shared" si="2032"/>
        <v>12</v>
      </c>
      <c r="C1880" s="131" t="s">
        <v>36</v>
      </c>
      <c r="D1880" s="78" t="s">
        <v>816</v>
      </c>
      <c r="E1880" s="78" t="s">
        <v>817</v>
      </c>
      <c r="F1880" s="469">
        <v>106</v>
      </c>
      <c r="G1880" s="78" t="s">
        <v>670</v>
      </c>
      <c r="H1880" s="462">
        <f t="shared" si="2033"/>
        <v>66</v>
      </c>
      <c r="I1880" s="77">
        <v>65</v>
      </c>
      <c r="J1880" s="464">
        <v>16</v>
      </c>
      <c r="K1880" s="464">
        <f t="shared" si="2030"/>
        <v>2160</v>
      </c>
      <c r="L1880" s="465">
        <v>101</v>
      </c>
      <c r="M1880" s="466">
        <f>IF(J1880=0,0,(K1880)/J1880)</f>
        <v>135</v>
      </c>
      <c r="N1880" s="467">
        <f>IF(J1880=0,0,(K1880-L1880)/J1880)</f>
        <v>128.6875</v>
      </c>
      <c r="O1880" s="464">
        <v>228</v>
      </c>
      <c r="P1880" s="462">
        <f t="shared" ref="P1880:R1880" si="2047">P1879</f>
        <v>30</v>
      </c>
      <c r="Q1880" s="462">
        <f t="shared" si="2047"/>
        <v>1</v>
      </c>
      <c r="R1880" s="462">
        <f t="shared" si="2047"/>
        <v>64800</v>
      </c>
      <c r="S1880" s="78"/>
    </row>
    <row r="1881" spans="1:19" ht="15.75">
      <c r="A1881" s="461">
        <f t="shared" si="2031"/>
        <v>43171</v>
      </c>
      <c r="B1881" s="462">
        <f t="shared" si="2032"/>
        <v>13</v>
      </c>
      <c r="C1881" s="131" t="s">
        <v>924</v>
      </c>
      <c r="D1881" s="78" t="s">
        <v>924</v>
      </c>
      <c r="E1881" s="78" t="s">
        <v>545</v>
      </c>
      <c r="F1881" s="470">
        <v>106</v>
      </c>
      <c r="G1881" s="78" t="s">
        <v>670</v>
      </c>
      <c r="H1881" s="462">
        <f t="shared" si="2033"/>
        <v>66</v>
      </c>
      <c r="I1881" s="77">
        <v>29</v>
      </c>
      <c r="J1881" s="464">
        <v>16</v>
      </c>
      <c r="K1881" s="464">
        <f t="shared" si="2030"/>
        <v>2160</v>
      </c>
      <c r="L1881" s="465">
        <v>3</v>
      </c>
      <c r="M1881" s="466">
        <f>IF(J1881=0,0,(K1881)/J1881)</f>
        <v>135</v>
      </c>
      <c r="N1881" s="467">
        <f>IF(J1881=0,0,(K1881-L1881)/J1881)</f>
        <v>134.8125</v>
      </c>
      <c r="O1881" s="464">
        <v>276</v>
      </c>
      <c r="P1881" s="462">
        <f t="shared" ref="P1881:R1881" si="2048">P1880</f>
        <v>30</v>
      </c>
      <c r="Q1881" s="462">
        <f t="shared" si="2048"/>
        <v>1</v>
      </c>
      <c r="R1881" s="462">
        <f t="shared" si="2048"/>
        <v>64800</v>
      </c>
      <c r="S1881" s="78"/>
    </row>
    <row r="1882" spans="1:19" ht="15.75">
      <c r="A1882" s="461">
        <f t="shared" si="2031"/>
        <v>43171</v>
      </c>
      <c r="B1882" s="462">
        <f t="shared" si="2032"/>
        <v>14</v>
      </c>
      <c r="C1882" s="131" t="s">
        <v>1007</v>
      </c>
      <c r="D1882" s="78" t="s">
        <v>1007</v>
      </c>
      <c r="E1882" s="78"/>
      <c r="F1882" s="469">
        <v>102</v>
      </c>
      <c r="G1882" s="37" t="s">
        <v>343</v>
      </c>
      <c r="H1882" s="462">
        <f t="shared" si="2033"/>
        <v>66</v>
      </c>
      <c r="I1882" s="77">
        <v>8</v>
      </c>
      <c r="J1882" s="464">
        <v>16</v>
      </c>
      <c r="K1882" s="464">
        <f t="shared" si="2030"/>
        <v>2160</v>
      </c>
      <c r="L1882" s="465">
        <v>121</v>
      </c>
      <c r="M1882" s="466">
        <f>IF(J1882=0,0,(K1882)/J1882)</f>
        <v>135</v>
      </c>
      <c r="N1882" s="467">
        <f>IF(J1882=0,0,(K1882-L1882)/J1882)</f>
        <v>127.4375</v>
      </c>
      <c r="O1882" s="464">
        <v>322</v>
      </c>
      <c r="P1882" s="462">
        <f t="shared" ref="P1882:R1882" si="2049">P1881</f>
        <v>30</v>
      </c>
      <c r="Q1882" s="462">
        <f t="shared" si="2049"/>
        <v>1</v>
      </c>
      <c r="R1882" s="462">
        <f t="shared" si="2049"/>
        <v>64800</v>
      </c>
      <c r="S1882" s="78"/>
    </row>
    <row r="1883" spans="1:19" ht="15.75">
      <c r="A1883" s="461">
        <f t="shared" si="2031"/>
        <v>43171</v>
      </c>
      <c r="B1883" s="462">
        <f t="shared" si="2032"/>
        <v>15</v>
      </c>
      <c r="C1883" s="131" t="s">
        <v>1016</v>
      </c>
      <c r="D1883" s="78" t="s">
        <v>1016</v>
      </c>
      <c r="E1883" s="78"/>
      <c r="F1883" s="470">
        <v>101</v>
      </c>
      <c r="G1883" s="37" t="s">
        <v>343</v>
      </c>
      <c r="H1883" s="462">
        <f t="shared" si="2033"/>
        <v>66</v>
      </c>
      <c r="I1883" s="77">
        <v>3</v>
      </c>
      <c r="J1883" s="464">
        <v>16</v>
      </c>
      <c r="K1883" s="464">
        <f t="shared" si="2030"/>
        <v>2160</v>
      </c>
      <c r="L1883" s="465">
        <v>0</v>
      </c>
      <c r="M1883" s="466">
        <f>IF(J1883=0,0,(K1883)/J1883)</f>
        <v>135</v>
      </c>
      <c r="N1883" s="467">
        <f>IF(J1883=0,0,(K1883-L1883)/J1883)</f>
        <v>135</v>
      </c>
      <c r="O1883" s="464">
        <v>178</v>
      </c>
      <c r="P1883" s="462">
        <f t="shared" ref="P1883:R1883" si="2050">P1882</f>
        <v>30</v>
      </c>
      <c r="Q1883" s="462">
        <f t="shared" si="2050"/>
        <v>1</v>
      </c>
      <c r="R1883" s="462">
        <f t="shared" si="2050"/>
        <v>64800</v>
      </c>
      <c r="S1883" s="78"/>
    </row>
    <row r="1884" spans="1:19" ht="15.75">
      <c r="A1884" s="461">
        <f t="shared" si="2031"/>
        <v>43171</v>
      </c>
      <c r="B1884" s="462">
        <f t="shared" si="2032"/>
        <v>16</v>
      </c>
      <c r="C1884" s="131" t="s">
        <v>921</v>
      </c>
      <c r="D1884" s="78" t="s">
        <v>925</v>
      </c>
      <c r="E1884" s="78" t="s">
        <v>545</v>
      </c>
      <c r="F1884" s="470">
        <v>100</v>
      </c>
      <c r="G1884" s="78" t="s">
        <v>670</v>
      </c>
      <c r="H1884" s="462">
        <f t="shared" si="2033"/>
        <v>66</v>
      </c>
      <c r="I1884" s="77">
        <v>41</v>
      </c>
      <c r="J1884" s="464">
        <v>16</v>
      </c>
      <c r="K1884" s="464">
        <f t="shared" si="2030"/>
        <v>2160</v>
      </c>
      <c r="L1884" s="465">
        <v>68</v>
      </c>
      <c r="M1884" s="466">
        <f t="shared" ref="M1884" si="2051">IF(J1884=0,0,(K1884)/J1884)</f>
        <v>135</v>
      </c>
      <c r="N1884" s="467">
        <f t="shared" ref="N1884" si="2052">IF(J1884=0,0,(K1884-L1884)/J1884)</f>
        <v>130.75</v>
      </c>
      <c r="O1884" s="464">
        <v>102</v>
      </c>
      <c r="P1884" s="462">
        <f t="shared" ref="P1884:R1884" si="2053">P1883</f>
        <v>30</v>
      </c>
      <c r="Q1884" s="462">
        <f t="shared" si="2053"/>
        <v>1</v>
      </c>
      <c r="R1884" s="462">
        <f t="shared" si="2053"/>
        <v>64800</v>
      </c>
      <c r="S1884" s="78"/>
    </row>
    <row r="1885" spans="1:19" ht="15.75">
      <c r="A1885" s="461">
        <f t="shared" si="2031"/>
        <v>43171</v>
      </c>
      <c r="B1885" s="462">
        <f t="shared" si="2032"/>
        <v>17</v>
      </c>
      <c r="C1885" s="131" t="s">
        <v>984</v>
      </c>
      <c r="D1885" s="78"/>
      <c r="E1885" s="78"/>
      <c r="F1885" s="471">
        <v>98</v>
      </c>
      <c r="G1885" s="78" t="s">
        <v>670</v>
      </c>
      <c r="H1885" s="462">
        <f t="shared" si="2033"/>
        <v>66</v>
      </c>
      <c r="I1885" s="472">
        <v>15</v>
      </c>
      <c r="J1885" s="464">
        <v>16</v>
      </c>
      <c r="K1885" s="464">
        <f t="shared" si="2030"/>
        <v>2160</v>
      </c>
      <c r="L1885" s="465">
        <v>0</v>
      </c>
      <c r="M1885" s="473">
        <f>IF(J1885=0,0,(K1885)/J1885)</f>
        <v>135</v>
      </c>
      <c r="N1885" s="474">
        <f>IF(J1885=0,0,(K1885-L1885)/J1885)</f>
        <v>135</v>
      </c>
      <c r="O1885" s="464">
        <v>145</v>
      </c>
      <c r="P1885" s="462">
        <f t="shared" ref="P1885:R1885" si="2054">P1884</f>
        <v>30</v>
      </c>
      <c r="Q1885" s="462">
        <f t="shared" si="2054"/>
        <v>1</v>
      </c>
      <c r="R1885" s="462">
        <f t="shared" si="2054"/>
        <v>64800</v>
      </c>
      <c r="S1885" s="78"/>
    </row>
    <row r="1886" spans="1:19" ht="15.75">
      <c r="A1886" s="461">
        <f t="shared" si="2031"/>
        <v>43171</v>
      </c>
      <c r="B1886" s="462">
        <f t="shared" si="2032"/>
        <v>18</v>
      </c>
      <c r="C1886" s="131" t="s">
        <v>579</v>
      </c>
      <c r="D1886" s="78" t="s">
        <v>397</v>
      </c>
      <c r="E1886" s="78" t="s">
        <v>810</v>
      </c>
      <c r="F1886" s="475">
        <v>99</v>
      </c>
      <c r="G1886" s="78" t="s">
        <v>670</v>
      </c>
      <c r="H1886" s="462">
        <f t="shared" si="2033"/>
        <v>66</v>
      </c>
      <c r="I1886" s="472">
        <v>48</v>
      </c>
      <c r="J1886" s="464">
        <v>16</v>
      </c>
      <c r="K1886" s="464">
        <f t="shared" si="2030"/>
        <v>2160</v>
      </c>
      <c r="L1886" s="465">
        <v>0</v>
      </c>
      <c r="M1886" s="473">
        <f>IF(J1886=0,0,(K1886)/J1886)</f>
        <v>135</v>
      </c>
      <c r="N1886" s="474">
        <f>IF(J1886=0,0,(K1886-L1886)/J1886)</f>
        <v>135</v>
      </c>
      <c r="O1886" s="464">
        <v>453</v>
      </c>
      <c r="P1886" s="462">
        <f t="shared" ref="P1886:R1886" si="2055">P1885</f>
        <v>30</v>
      </c>
      <c r="Q1886" s="462">
        <f t="shared" si="2055"/>
        <v>1</v>
      </c>
      <c r="R1886" s="462">
        <f t="shared" si="2055"/>
        <v>64800</v>
      </c>
      <c r="S1886" s="78"/>
    </row>
    <row r="1887" spans="1:19" ht="15.75">
      <c r="A1887" s="461">
        <f t="shared" si="2031"/>
        <v>43171</v>
      </c>
      <c r="B1887" s="462">
        <f t="shared" si="2032"/>
        <v>19</v>
      </c>
      <c r="C1887" s="131" t="s">
        <v>986</v>
      </c>
      <c r="D1887" s="78"/>
      <c r="E1887" s="78"/>
      <c r="F1887" s="469">
        <v>98</v>
      </c>
      <c r="G1887" s="78" t="s">
        <v>343</v>
      </c>
      <c r="H1887" s="462">
        <f t="shared" si="2033"/>
        <v>66</v>
      </c>
      <c r="I1887" s="472">
        <v>15</v>
      </c>
      <c r="J1887" s="464">
        <v>16</v>
      </c>
      <c r="K1887" s="464">
        <f t="shared" si="2030"/>
        <v>2160</v>
      </c>
      <c r="L1887" s="465">
        <v>23</v>
      </c>
      <c r="M1887" s="473">
        <f t="shared" ref="M1887:M1888" si="2056">IF(J1887=0,0,(K1887)/J1887)</f>
        <v>135</v>
      </c>
      <c r="N1887" s="474">
        <f t="shared" ref="N1887:N1888" si="2057">IF(J1887=0,0,(K1887-L1887)/J1887)</f>
        <v>133.5625</v>
      </c>
      <c r="O1887" s="464">
        <v>132</v>
      </c>
      <c r="P1887" s="462">
        <f t="shared" ref="P1887:R1887" si="2058">P1886</f>
        <v>30</v>
      </c>
      <c r="Q1887" s="462">
        <f t="shared" si="2058"/>
        <v>1</v>
      </c>
      <c r="R1887" s="462">
        <f t="shared" si="2058"/>
        <v>64800</v>
      </c>
      <c r="S1887" s="78"/>
    </row>
    <row r="1888" spans="1:19" ht="15.75">
      <c r="A1888" s="461">
        <f t="shared" si="2031"/>
        <v>43171</v>
      </c>
      <c r="B1888" s="462">
        <f t="shared" si="2032"/>
        <v>20</v>
      </c>
      <c r="C1888" s="131" t="s">
        <v>381</v>
      </c>
      <c r="D1888" s="78" t="s">
        <v>928</v>
      </c>
      <c r="E1888" s="78" t="s">
        <v>545</v>
      </c>
      <c r="F1888" s="470">
        <v>98</v>
      </c>
      <c r="G1888" s="78" t="s">
        <v>670</v>
      </c>
      <c r="H1888" s="462">
        <f t="shared" si="2033"/>
        <v>66</v>
      </c>
      <c r="I1888" s="77">
        <v>60</v>
      </c>
      <c r="J1888" s="464">
        <v>16</v>
      </c>
      <c r="K1888" s="464">
        <f t="shared" si="2030"/>
        <v>2160</v>
      </c>
      <c r="L1888" s="465">
        <v>7</v>
      </c>
      <c r="M1888" s="466">
        <f t="shared" si="2056"/>
        <v>135</v>
      </c>
      <c r="N1888" s="467">
        <f t="shared" si="2057"/>
        <v>134.5625</v>
      </c>
      <c r="O1888" s="464">
        <v>65</v>
      </c>
      <c r="P1888" s="462">
        <f t="shared" ref="P1888:R1888" si="2059">P1887</f>
        <v>30</v>
      </c>
      <c r="Q1888" s="462">
        <f t="shared" si="2059"/>
        <v>1</v>
      </c>
      <c r="R1888" s="462">
        <f t="shared" si="2059"/>
        <v>64800</v>
      </c>
      <c r="S1888" s="78"/>
    </row>
    <row r="1889" spans="1:19" ht="15.75">
      <c r="A1889" s="461">
        <f t="shared" si="2031"/>
        <v>43171</v>
      </c>
      <c r="B1889" s="462">
        <f t="shared" si="2032"/>
        <v>21</v>
      </c>
      <c r="C1889" s="78" t="s">
        <v>577</v>
      </c>
      <c r="D1889" s="78" t="s">
        <v>577</v>
      </c>
      <c r="E1889" s="78" t="s">
        <v>545</v>
      </c>
      <c r="F1889" s="475">
        <v>97</v>
      </c>
      <c r="G1889" s="78" t="s">
        <v>670</v>
      </c>
      <c r="H1889" s="462">
        <f t="shared" si="2033"/>
        <v>66</v>
      </c>
      <c r="I1889" s="472">
        <v>38</v>
      </c>
      <c r="J1889" s="464">
        <v>16</v>
      </c>
      <c r="K1889" s="464">
        <f t="shared" si="2030"/>
        <v>2160</v>
      </c>
      <c r="L1889" s="465">
        <v>0</v>
      </c>
      <c r="M1889" s="473">
        <f>IF(J1889=0,0,(K1889)/J1889)</f>
        <v>135</v>
      </c>
      <c r="N1889" s="474">
        <f>IF(J1889=0,0,(K1889-L1889)/J1889)</f>
        <v>135</v>
      </c>
      <c r="O1889" s="464">
        <v>240</v>
      </c>
      <c r="P1889" s="462">
        <f t="shared" ref="P1889:R1889" si="2060">P1888</f>
        <v>30</v>
      </c>
      <c r="Q1889" s="462">
        <f t="shared" si="2060"/>
        <v>1</v>
      </c>
      <c r="R1889" s="462">
        <f t="shared" si="2060"/>
        <v>64800</v>
      </c>
      <c r="S1889" s="78"/>
    </row>
    <row r="1890" spans="1:19" ht="15.75">
      <c r="A1890" s="461">
        <f t="shared" si="2031"/>
        <v>43171</v>
      </c>
      <c r="B1890" s="462">
        <f t="shared" si="2032"/>
        <v>22</v>
      </c>
      <c r="C1890" s="78" t="s">
        <v>1017</v>
      </c>
      <c r="D1890" s="78" t="s">
        <v>1017</v>
      </c>
      <c r="E1890" s="78"/>
      <c r="F1890" s="475">
        <v>96</v>
      </c>
      <c r="G1890" s="78" t="s">
        <v>670</v>
      </c>
      <c r="H1890" s="462">
        <f t="shared" si="2033"/>
        <v>66</v>
      </c>
      <c r="I1890" s="472">
        <v>3</v>
      </c>
      <c r="J1890" s="464">
        <v>16</v>
      </c>
      <c r="K1890" s="464">
        <f t="shared" si="2030"/>
        <v>2160</v>
      </c>
      <c r="L1890" s="465">
        <v>16</v>
      </c>
      <c r="M1890" s="473">
        <f t="shared" ref="M1890" si="2061">IF(J1890=0,0,(K1890)/J1890)</f>
        <v>135</v>
      </c>
      <c r="N1890" s="474">
        <f t="shared" ref="N1890" si="2062">IF(J1890=0,0,(K1890-L1890)/J1890)</f>
        <v>134</v>
      </c>
      <c r="O1890" s="464">
        <v>484</v>
      </c>
      <c r="P1890" s="462">
        <f t="shared" ref="P1890:R1890" si="2063">P1889</f>
        <v>30</v>
      </c>
      <c r="Q1890" s="462">
        <f t="shared" si="2063"/>
        <v>1</v>
      </c>
      <c r="R1890" s="462">
        <f t="shared" si="2063"/>
        <v>64800</v>
      </c>
      <c r="S1890" s="78"/>
    </row>
    <row r="1891" spans="1:19" ht="15.75">
      <c r="A1891" s="461">
        <f t="shared" si="2031"/>
        <v>43171</v>
      </c>
      <c r="B1891" s="462">
        <f t="shared" si="2032"/>
        <v>23</v>
      </c>
      <c r="C1891" s="78" t="s">
        <v>1012</v>
      </c>
      <c r="D1891" s="78" t="s">
        <v>1012</v>
      </c>
      <c r="E1891" s="78"/>
      <c r="F1891" s="476">
        <v>96</v>
      </c>
      <c r="G1891" s="78" t="s">
        <v>670</v>
      </c>
      <c r="H1891" s="462">
        <f t="shared" si="2033"/>
        <v>66</v>
      </c>
      <c r="I1891" s="77">
        <v>8</v>
      </c>
      <c r="J1891" s="464">
        <v>16</v>
      </c>
      <c r="K1891" s="464">
        <f t="shared" si="2030"/>
        <v>2160</v>
      </c>
      <c r="L1891" s="465">
        <v>79</v>
      </c>
      <c r="M1891" s="466">
        <f>IF(J1891=0,0,(K1891)/J1891)</f>
        <v>135</v>
      </c>
      <c r="N1891" s="467">
        <f>IF(J1891=0,0,(K1891-L1891)/J1891)</f>
        <v>130.0625</v>
      </c>
      <c r="O1891" s="464">
        <v>457</v>
      </c>
      <c r="P1891" s="462">
        <f t="shared" ref="P1891:R1891" si="2064">P1890</f>
        <v>30</v>
      </c>
      <c r="Q1891" s="462">
        <f t="shared" si="2064"/>
        <v>1</v>
      </c>
      <c r="R1891" s="462">
        <f t="shared" si="2064"/>
        <v>64800</v>
      </c>
      <c r="S1891" s="78"/>
    </row>
    <row r="1892" spans="1:19" ht="15.75">
      <c r="A1892" s="461">
        <f t="shared" si="2031"/>
        <v>43171</v>
      </c>
      <c r="B1892" s="462">
        <f t="shared" si="2032"/>
        <v>24</v>
      </c>
      <c r="C1892" s="78" t="s">
        <v>956</v>
      </c>
      <c r="D1892" s="78" t="s">
        <v>956</v>
      </c>
      <c r="E1892" s="78"/>
      <c r="F1892" s="471">
        <v>94</v>
      </c>
      <c r="G1892" s="78" t="s">
        <v>670</v>
      </c>
      <c r="H1892" s="462">
        <f t="shared" si="2033"/>
        <v>66</v>
      </c>
      <c r="I1892" s="472">
        <v>16</v>
      </c>
      <c r="J1892" s="464">
        <v>16</v>
      </c>
      <c r="K1892" s="464">
        <f t="shared" si="2030"/>
        <v>2160</v>
      </c>
      <c r="L1892" s="465">
        <v>68</v>
      </c>
      <c r="M1892" s="473">
        <f t="shared" ref="M1892" si="2065">IF(J1892=0,0,(K1892)/J1892)</f>
        <v>135</v>
      </c>
      <c r="N1892" s="474">
        <f t="shared" ref="N1892" si="2066">IF(J1892=0,0,(K1892-L1892)/J1892)</f>
        <v>130.75</v>
      </c>
      <c r="O1892" s="464">
        <v>341</v>
      </c>
      <c r="P1892" s="462">
        <f t="shared" ref="P1892:R1892" si="2067">P1891</f>
        <v>30</v>
      </c>
      <c r="Q1892" s="462">
        <f t="shared" si="2067"/>
        <v>1</v>
      </c>
      <c r="R1892" s="462">
        <f t="shared" si="2067"/>
        <v>64800</v>
      </c>
      <c r="S1892" s="78"/>
    </row>
    <row r="1893" spans="1:19" ht="15.75">
      <c r="A1893" s="461">
        <f t="shared" si="2031"/>
        <v>43171</v>
      </c>
      <c r="B1893" s="462">
        <f t="shared" si="2032"/>
        <v>25</v>
      </c>
      <c r="C1893" s="78" t="s">
        <v>616</v>
      </c>
      <c r="D1893" s="78" t="s">
        <v>616</v>
      </c>
      <c r="E1893" s="78"/>
      <c r="F1893" s="475">
        <v>91</v>
      </c>
      <c r="G1893" s="37" t="s">
        <v>670</v>
      </c>
      <c r="H1893" s="462">
        <f t="shared" si="2033"/>
        <v>66</v>
      </c>
      <c r="I1893" s="77">
        <v>12</v>
      </c>
      <c r="J1893" s="464">
        <v>16</v>
      </c>
      <c r="K1893" s="464">
        <f t="shared" si="2030"/>
        <v>2160</v>
      </c>
      <c r="L1893" s="465">
        <v>37</v>
      </c>
      <c r="M1893" s="466">
        <f>IF(J1893=0,0,(K1893)/J1893)</f>
        <v>135</v>
      </c>
      <c r="N1893" s="467">
        <f>IF(J1893=0,0,(K1893-L1893)/J1893)</f>
        <v>132.6875</v>
      </c>
      <c r="O1893" s="464">
        <v>250</v>
      </c>
      <c r="P1893" s="462">
        <f t="shared" ref="P1893:R1893" si="2068">P1892</f>
        <v>30</v>
      </c>
      <c r="Q1893" s="462">
        <f t="shared" si="2068"/>
        <v>1</v>
      </c>
      <c r="R1893" s="462">
        <f t="shared" si="2068"/>
        <v>64800</v>
      </c>
      <c r="S1893" s="78"/>
    </row>
    <row r="1894" spans="1:19" ht="15.75">
      <c r="A1894" s="461">
        <f t="shared" si="2031"/>
        <v>43171</v>
      </c>
      <c r="B1894" s="462">
        <f t="shared" si="2032"/>
        <v>26</v>
      </c>
      <c r="C1894" s="78" t="s">
        <v>943</v>
      </c>
      <c r="D1894" s="37" t="s">
        <v>1021</v>
      </c>
      <c r="E1894" s="37" t="s">
        <v>810</v>
      </c>
      <c r="F1894" s="463">
        <v>88</v>
      </c>
      <c r="G1894" s="37" t="s">
        <v>343</v>
      </c>
      <c r="H1894" s="462">
        <f t="shared" si="2033"/>
        <v>66</v>
      </c>
      <c r="I1894" s="77">
        <v>21</v>
      </c>
      <c r="J1894" s="464">
        <v>16</v>
      </c>
      <c r="K1894" s="464">
        <f t="shared" si="2030"/>
        <v>2160</v>
      </c>
      <c r="L1894" s="465">
        <v>29</v>
      </c>
      <c r="M1894" s="466">
        <f t="shared" ref="M1894" si="2069">IF(J1894=0,0,(K1894)/J1894)</f>
        <v>135</v>
      </c>
      <c r="N1894" s="467">
        <f t="shared" ref="N1894" si="2070">IF(J1894=0,0,(K1894-L1894)/J1894)</f>
        <v>133.1875</v>
      </c>
      <c r="O1894" s="464">
        <v>108</v>
      </c>
      <c r="P1894" s="462">
        <f t="shared" ref="P1894:R1894" si="2071">P1893</f>
        <v>30</v>
      </c>
      <c r="Q1894" s="462">
        <f t="shared" si="2071"/>
        <v>1</v>
      </c>
      <c r="R1894" s="462">
        <f t="shared" si="2071"/>
        <v>64800</v>
      </c>
      <c r="S1894" s="78"/>
    </row>
    <row r="1895" spans="1:19" ht="15.75">
      <c r="A1895" s="461">
        <f t="shared" si="2031"/>
        <v>43171</v>
      </c>
      <c r="B1895" s="462">
        <f t="shared" si="2032"/>
        <v>27</v>
      </c>
      <c r="C1895" s="78" t="s">
        <v>1015</v>
      </c>
      <c r="D1895" s="78" t="s">
        <v>1015</v>
      </c>
      <c r="E1895" s="78"/>
      <c r="F1895" s="475">
        <v>85</v>
      </c>
      <c r="G1895" s="37" t="s">
        <v>670</v>
      </c>
      <c r="H1895" s="462">
        <f t="shared" si="2033"/>
        <v>66</v>
      </c>
      <c r="I1895" s="77">
        <v>5</v>
      </c>
      <c r="J1895" s="464">
        <v>16</v>
      </c>
      <c r="K1895" s="464">
        <f t="shared" si="2030"/>
        <v>2160</v>
      </c>
      <c r="L1895" s="465">
        <v>54</v>
      </c>
      <c r="M1895" s="466">
        <f>IF(J1895=0,0,(K1895)/J1895)</f>
        <v>135</v>
      </c>
      <c r="N1895" s="467">
        <f>IF(J1895=0,0,(K1895-L1895)/J1895)</f>
        <v>131.625</v>
      </c>
      <c r="O1895" s="464">
        <v>334</v>
      </c>
      <c r="P1895" s="462">
        <f t="shared" ref="P1895:R1895" si="2072">P1894</f>
        <v>30</v>
      </c>
      <c r="Q1895" s="462">
        <f t="shared" si="2072"/>
        <v>1</v>
      </c>
      <c r="R1895" s="462">
        <f t="shared" si="2072"/>
        <v>64800</v>
      </c>
      <c r="S1895" s="78"/>
    </row>
    <row r="1896" spans="1:19" ht="15.75">
      <c r="A1896" s="461">
        <f t="shared" si="2031"/>
        <v>43171</v>
      </c>
      <c r="B1896" s="462">
        <f t="shared" si="2032"/>
        <v>28</v>
      </c>
      <c r="C1896" s="37" t="s">
        <v>576</v>
      </c>
      <c r="D1896" s="78" t="s">
        <v>826</v>
      </c>
      <c r="E1896" s="78" t="s">
        <v>810</v>
      </c>
      <c r="F1896" s="475">
        <v>83</v>
      </c>
      <c r="G1896" s="477" t="s">
        <v>536</v>
      </c>
      <c r="H1896" s="462">
        <f t="shared" si="2033"/>
        <v>66</v>
      </c>
      <c r="I1896" s="472">
        <v>63</v>
      </c>
      <c r="J1896" s="464">
        <v>16</v>
      </c>
      <c r="K1896" s="464">
        <f t="shared" si="2030"/>
        <v>2160</v>
      </c>
      <c r="L1896" s="465">
        <v>40</v>
      </c>
      <c r="M1896" s="473">
        <f>IF(J1896=0,0,(K1896)/J1896)</f>
        <v>135</v>
      </c>
      <c r="N1896" s="474">
        <f>IF(J1896=0,0,(K1896-L1896)/J1896)</f>
        <v>132.5</v>
      </c>
      <c r="O1896" s="478">
        <v>179</v>
      </c>
      <c r="P1896" s="462">
        <f t="shared" ref="P1896:R1896" si="2073">P1895</f>
        <v>30</v>
      </c>
      <c r="Q1896" s="462">
        <f t="shared" si="2073"/>
        <v>1</v>
      </c>
      <c r="R1896" s="462">
        <f t="shared" si="2073"/>
        <v>64800</v>
      </c>
      <c r="S1896" s="78"/>
    </row>
    <row r="1897" spans="1:19" ht="15.75">
      <c r="A1897" s="461">
        <f t="shared" si="2031"/>
        <v>43171</v>
      </c>
      <c r="B1897" s="462">
        <f t="shared" si="2032"/>
        <v>29</v>
      </c>
      <c r="C1897" s="78" t="s">
        <v>1011</v>
      </c>
      <c r="D1897" s="78" t="s">
        <v>1011</v>
      </c>
      <c r="E1897" s="37" t="s">
        <v>817</v>
      </c>
      <c r="F1897" s="479">
        <v>84</v>
      </c>
      <c r="G1897" s="78" t="s">
        <v>343</v>
      </c>
      <c r="H1897" s="462">
        <f t="shared" si="2033"/>
        <v>66</v>
      </c>
      <c r="I1897" s="77">
        <v>8</v>
      </c>
      <c r="J1897" s="464">
        <v>16</v>
      </c>
      <c r="K1897" s="464">
        <f t="shared" si="2030"/>
        <v>2160</v>
      </c>
      <c r="L1897" s="465">
        <v>130</v>
      </c>
      <c r="M1897" s="466">
        <f t="shared" ref="M1897" si="2074">IF(J1897=0,0,(K1897)/J1897)</f>
        <v>135</v>
      </c>
      <c r="N1897" s="467">
        <f>IF(J1897=0,0,(K1897-L1897)/J1897)</f>
        <v>126.875</v>
      </c>
      <c r="O1897" s="464">
        <v>120</v>
      </c>
      <c r="P1897" s="462">
        <f t="shared" ref="P1897:R1897" si="2075">P1896</f>
        <v>30</v>
      </c>
      <c r="Q1897" s="462">
        <f t="shared" si="2075"/>
        <v>1</v>
      </c>
      <c r="R1897" s="462">
        <f t="shared" si="2075"/>
        <v>64800</v>
      </c>
      <c r="S1897" s="78"/>
    </row>
    <row r="1898" spans="1:19" ht="15.75">
      <c r="A1898" s="461">
        <f t="shared" si="2031"/>
        <v>43171</v>
      </c>
      <c r="B1898" s="462">
        <f t="shared" si="2032"/>
        <v>30</v>
      </c>
      <c r="C1898" s="37" t="s">
        <v>881</v>
      </c>
      <c r="D1898" s="78" t="s">
        <v>881</v>
      </c>
      <c r="E1898" s="78" t="s">
        <v>545</v>
      </c>
      <c r="F1898" s="475">
        <v>70</v>
      </c>
      <c r="G1898" s="78" t="s">
        <v>343</v>
      </c>
      <c r="H1898" s="462">
        <f t="shared" si="2033"/>
        <v>66</v>
      </c>
      <c r="I1898" s="77">
        <v>33</v>
      </c>
      <c r="J1898" s="464">
        <v>16</v>
      </c>
      <c r="K1898" s="464">
        <f t="shared" si="2030"/>
        <v>2160</v>
      </c>
      <c r="L1898" s="465">
        <v>23</v>
      </c>
      <c r="M1898" s="466">
        <f>IF(J1898=0,0,(K1898)/J1898)</f>
        <v>135</v>
      </c>
      <c r="N1898" s="467">
        <f t="shared" ref="N1898" si="2076">IF(J1898=0,0,(K1898-L1898)/J1898)</f>
        <v>133.5625</v>
      </c>
      <c r="O1898" s="464">
        <v>32</v>
      </c>
      <c r="P1898" s="462">
        <f t="shared" ref="P1898:R1898" si="2077">P1897</f>
        <v>30</v>
      </c>
      <c r="Q1898" s="462">
        <f t="shared" si="2077"/>
        <v>1</v>
      </c>
      <c r="R1898" s="462">
        <f t="shared" si="2077"/>
        <v>64800</v>
      </c>
      <c r="S1898" s="78"/>
    </row>
    <row r="1899" spans="1:19" ht="15.75">
      <c r="A1899" s="284">
        <f>A1898+7</f>
        <v>43178</v>
      </c>
      <c r="B1899" s="285">
        <v>1</v>
      </c>
      <c r="C1899" s="28" t="s">
        <v>969</v>
      </c>
      <c r="D1899" s="66" t="s">
        <v>965</v>
      </c>
      <c r="E1899" s="66"/>
      <c r="F1899" s="277">
        <v>177</v>
      </c>
      <c r="G1899" s="66" t="s">
        <v>670</v>
      </c>
      <c r="H1899" s="285">
        <f>H1898+1</f>
        <v>67</v>
      </c>
      <c r="I1899" s="65">
        <v>19</v>
      </c>
      <c r="J1899" s="192">
        <v>16</v>
      </c>
      <c r="K1899" s="192">
        <f>J1899*135</f>
        <v>2160</v>
      </c>
      <c r="L1899" s="193">
        <v>11</v>
      </c>
      <c r="M1899" s="194">
        <f t="shared" ref="M1899:M1900" si="2078">IF(J1899=0,0,(K1899)/J1899)</f>
        <v>135</v>
      </c>
      <c r="N1899" s="242">
        <f>IF(J1899=0,0,(K1899-L1899)/J1899)</f>
        <v>134.3125</v>
      </c>
      <c r="O1899" s="192">
        <v>1221</v>
      </c>
      <c r="P1899" s="285">
        <f>COUNTA(C1899:C1928)</f>
        <v>30</v>
      </c>
      <c r="Q1899" s="285">
        <v>1</v>
      </c>
      <c r="R1899" s="285">
        <f>SUM(K1899:K1928)</f>
        <v>62894</v>
      </c>
      <c r="S1899" s="410">
        <f>SUM(L1899:L1928)</f>
        <v>1585</v>
      </c>
    </row>
    <row r="1900" spans="1:19" ht="15.75">
      <c r="A1900" s="284">
        <f>A1899</f>
        <v>43178</v>
      </c>
      <c r="B1900" s="285">
        <f>B1899+1</f>
        <v>2</v>
      </c>
      <c r="C1900" s="28" t="s">
        <v>1009</v>
      </c>
      <c r="D1900" s="66" t="s">
        <v>1009</v>
      </c>
      <c r="E1900" s="66"/>
      <c r="F1900" s="277">
        <v>142</v>
      </c>
      <c r="G1900" s="109" t="s">
        <v>670</v>
      </c>
      <c r="H1900" s="285">
        <f>H1899</f>
        <v>67</v>
      </c>
      <c r="I1900" s="65">
        <v>9</v>
      </c>
      <c r="J1900" s="192">
        <v>16</v>
      </c>
      <c r="K1900" s="192">
        <f t="shared" ref="K1900:K1928" si="2079">J1900*135</f>
        <v>2160</v>
      </c>
      <c r="L1900" s="193">
        <v>0</v>
      </c>
      <c r="M1900" s="194">
        <f t="shared" si="2078"/>
        <v>135</v>
      </c>
      <c r="N1900" s="242">
        <f>IF(J1900=0,0,(K1900-L1900)/J1900)</f>
        <v>135</v>
      </c>
      <c r="O1900" s="192">
        <v>649</v>
      </c>
      <c r="P1900" s="285">
        <f>P1899</f>
        <v>30</v>
      </c>
      <c r="Q1900" s="285">
        <f>Q1899</f>
        <v>1</v>
      </c>
      <c r="R1900" s="285">
        <f>R1899</f>
        <v>62894</v>
      </c>
      <c r="S1900" s="66" t="s">
        <v>744</v>
      </c>
    </row>
    <row r="1901" spans="1:19" ht="15.75">
      <c r="A1901" s="284">
        <f t="shared" ref="A1901:A1928" si="2080">A1900</f>
        <v>43178</v>
      </c>
      <c r="B1901" s="285">
        <f t="shared" ref="B1901:B1928" si="2081">B1900+1</f>
        <v>3</v>
      </c>
      <c r="C1901" s="125" t="s">
        <v>402</v>
      </c>
      <c r="D1901" s="125" t="s">
        <v>551</v>
      </c>
      <c r="E1901" s="66" t="s">
        <v>810</v>
      </c>
      <c r="F1901" s="173">
        <v>128</v>
      </c>
      <c r="G1901" s="109" t="s">
        <v>670</v>
      </c>
      <c r="H1901" s="285">
        <f t="shared" ref="H1901:H1928" si="2082">H1900</f>
        <v>67</v>
      </c>
      <c r="I1901" s="65">
        <v>56</v>
      </c>
      <c r="J1901" s="192">
        <v>16</v>
      </c>
      <c r="K1901" s="192">
        <f t="shared" si="2079"/>
        <v>2160</v>
      </c>
      <c r="L1901" s="193">
        <v>41</v>
      </c>
      <c r="M1901" s="194">
        <f>IF(J1901=0,0,(K1901)/J1901)</f>
        <v>135</v>
      </c>
      <c r="N1901" s="242">
        <f t="shared" ref="N1901:N1904" si="2083">IF(J1901=0,0,(K1901-L1901)/J1901)</f>
        <v>132.4375</v>
      </c>
      <c r="O1901" s="192">
        <v>257</v>
      </c>
      <c r="P1901" s="285">
        <f t="shared" ref="P1901:R1901" si="2084">P1900</f>
        <v>30</v>
      </c>
      <c r="Q1901" s="285">
        <f t="shared" si="2084"/>
        <v>1</v>
      </c>
      <c r="R1901" s="285">
        <f t="shared" si="2084"/>
        <v>62894</v>
      </c>
      <c r="S1901" s="194">
        <f>AVERAGE(M1899:M1928)</f>
        <v>134.96666666666667</v>
      </c>
    </row>
    <row r="1902" spans="1:19" ht="15.75">
      <c r="A1902" s="284">
        <f t="shared" si="2080"/>
        <v>43178</v>
      </c>
      <c r="B1902" s="285">
        <f t="shared" si="2081"/>
        <v>4</v>
      </c>
      <c r="C1902" s="125" t="s">
        <v>911</v>
      </c>
      <c r="D1902" s="125" t="s">
        <v>1020</v>
      </c>
      <c r="E1902" s="97"/>
      <c r="F1902" s="173">
        <v>127</v>
      </c>
      <c r="G1902" s="109" t="s">
        <v>670</v>
      </c>
      <c r="H1902" s="285">
        <f t="shared" si="2082"/>
        <v>67</v>
      </c>
      <c r="I1902" s="65">
        <v>27</v>
      </c>
      <c r="J1902" s="192">
        <v>16</v>
      </c>
      <c r="K1902" s="192">
        <f t="shared" si="2079"/>
        <v>2160</v>
      </c>
      <c r="L1902" s="193">
        <v>33</v>
      </c>
      <c r="M1902" s="194">
        <f>IF(J1902=0,0,(K1902)/J1902)</f>
        <v>135</v>
      </c>
      <c r="N1902" s="242">
        <f t="shared" si="2083"/>
        <v>132.9375</v>
      </c>
      <c r="O1902" s="192">
        <v>319</v>
      </c>
      <c r="P1902" s="285">
        <f t="shared" ref="P1902:R1902" si="2085">P1901</f>
        <v>30</v>
      </c>
      <c r="Q1902" s="285">
        <f t="shared" si="2085"/>
        <v>1</v>
      </c>
      <c r="R1902" s="285">
        <f t="shared" si="2085"/>
        <v>62894</v>
      </c>
      <c r="S1902" s="66" t="s">
        <v>760</v>
      </c>
    </row>
    <row r="1903" spans="1:19" ht="15.75">
      <c r="A1903" s="284">
        <f t="shared" si="2080"/>
        <v>43178</v>
      </c>
      <c r="B1903" s="285">
        <f t="shared" si="2081"/>
        <v>5</v>
      </c>
      <c r="C1903" s="125" t="s">
        <v>920</v>
      </c>
      <c r="D1903" s="66" t="s">
        <v>927</v>
      </c>
      <c r="E1903" s="66" t="s">
        <v>545</v>
      </c>
      <c r="F1903" s="101">
        <v>118</v>
      </c>
      <c r="G1903" s="66" t="s">
        <v>670</v>
      </c>
      <c r="H1903" s="285">
        <f t="shared" si="2082"/>
        <v>67</v>
      </c>
      <c r="I1903" s="65">
        <v>28</v>
      </c>
      <c r="J1903" s="192">
        <v>16</v>
      </c>
      <c r="K1903" s="192">
        <f t="shared" si="2079"/>
        <v>2160</v>
      </c>
      <c r="L1903" s="193">
        <v>124</v>
      </c>
      <c r="M1903" s="194">
        <f t="shared" ref="M1903:M1904" si="2086">IF(J1903=0,0,(K1903)/J1903)</f>
        <v>135</v>
      </c>
      <c r="N1903" s="242">
        <f t="shared" si="2083"/>
        <v>127.25</v>
      </c>
      <c r="O1903" s="192">
        <v>52</v>
      </c>
      <c r="P1903" s="285">
        <f t="shared" ref="P1903:R1903" si="2087">P1902</f>
        <v>30</v>
      </c>
      <c r="Q1903" s="285">
        <f t="shared" si="2087"/>
        <v>1</v>
      </c>
      <c r="R1903" s="285">
        <f t="shared" si="2087"/>
        <v>62894</v>
      </c>
      <c r="S1903" s="194">
        <f>AVERAGE(F1899:F1928)</f>
        <v>104.86666666666666</v>
      </c>
    </row>
    <row r="1904" spans="1:19" ht="15.75">
      <c r="A1904" s="284">
        <f t="shared" si="2080"/>
        <v>43178</v>
      </c>
      <c r="B1904" s="285">
        <f t="shared" si="2081"/>
        <v>6</v>
      </c>
      <c r="C1904" s="125" t="s">
        <v>1006</v>
      </c>
      <c r="D1904" s="66" t="s">
        <v>1006</v>
      </c>
      <c r="E1904" s="66"/>
      <c r="F1904" s="101">
        <v>116</v>
      </c>
      <c r="G1904" s="66" t="s">
        <v>670</v>
      </c>
      <c r="H1904" s="285">
        <f t="shared" si="2082"/>
        <v>67</v>
      </c>
      <c r="I1904" s="65">
        <v>10</v>
      </c>
      <c r="J1904" s="192">
        <v>16</v>
      </c>
      <c r="K1904" s="192">
        <f t="shared" si="2079"/>
        <v>2160</v>
      </c>
      <c r="L1904" s="193">
        <v>10</v>
      </c>
      <c r="M1904" s="194">
        <f t="shared" si="2086"/>
        <v>135</v>
      </c>
      <c r="N1904" s="242">
        <f t="shared" si="2083"/>
        <v>134.375</v>
      </c>
      <c r="O1904" s="192">
        <v>525</v>
      </c>
      <c r="P1904" s="285">
        <f t="shared" ref="P1904:R1904" si="2088">P1903</f>
        <v>30</v>
      </c>
      <c r="Q1904" s="285">
        <f t="shared" si="2088"/>
        <v>1</v>
      </c>
      <c r="R1904" s="285">
        <f t="shared" si="2088"/>
        <v>62894</v>
      </c>
      <c r="S1904" s="66" t="s">
        <v>791</v>
      </c>
    </row>
    <row r="1905" spans="1:19" ht="15.75">
      <c r="A1905" s="284">
        <f t="shared" si="2080"/>
        <v>43178</v>
      </c>
      <c r="B1905" s="285">
        <f t="shared" si="2081"/>
        <v>7</v>
      </c>
      <c r="C1905" s="125" t="s">
        <v>1014</v>
      </c>
      <c r="D1905" s="66" t="s">
        <v>1014</v>
      </c>
      <c r="E1905" s="66"/>
      <c r="F1905" s="101">
        <v>112</v>
      </c>
      <c r="G1905" s="28" t="s">
        <v>343</v>
      </c>
      <c r="H1905" s="285">
        <f t="shared" si="2082"/>
        <v>67</v>
      </c>
      <c r="I1905" s="65">
        <v>5</v>
      </c>
      <c r="J1905" s="192">
        <v>16</v>
      </c>
      <c r="K1905" s="192">
        <f t="shared" si="2079"/>
        <v>2160</v>
      </c>
      <c r="L1905" s="193">
        <v>96</v>
      </c>
      <c r="M1905" s="194">
        <f>IF(J1905=0,0,(K1905)/J1905)</f>
        <v>135</v>
      </c>
      <c r="N1905" s="242">
        <f>IF(J1905=0,0,(K1905-L1905)/J1905)</f>
        <v>129</v>
      </c>
      <c r="O1905" s="192">
        <v>106</v>
      </c>
      <c r="P1905" s="285">
        <f t="shared" ref="P1905:R1905" si="2089">P1904</f>
        <v>30</v>
      </c>
      <c r="Q1905" s="285">
        <f t="shared" si="2089"/>
        <v>1</v>
      </c>
      <c r="R1905" s="285">
        <f t="shared" si="2089"/>
        <v>62894</v>
      </c>
      <c r="S1905" s="194">
        <f>S1901*P1899*16</f>
        <v>64784</v>
      </c>
    </row>
    <row r="1906" spans="1:19" ht="15.75">
      <c r="A1906" s="284">
        <f>A1905</f>
        <v>43178</v>
      </c>
      <c r="B1906" s="285">
        <f>B1905+1</f>
        <v>8</v>
      </c>
      <c r="C1906" s="125" t="s">
        <v>967</v>
      </c>
      <c r="D1906" s="66" t="s">
        <v>967</v>
      </c>
      <c r="E1906" s="66" t="s">
        <v>545</v>
      </c>
      <c r="F1906" s="101">
        <v>113</v>
      </c>
      <c r="G1906" s="66" t="s">
        <v>670</v>
      </c>
      <c r="H1906" s="285">
        <f>H1905</f>
        <v>67</v>
      </c>
      <c r="I1906" s="65">
        <v>15</v>
      </c>
      <c r="J1906" s="192">
        <v>16</v>
      </c>
      <c r="K1906" s="192">
        <f t="shared" si="2079"/>
        <v>2160</v>
      </c>
      <c r="L1906" s="193">
        <v>54</v>
      </c>
      <c r="M1906" s="194">
        <f>IF(J1906=0,0,(K1906)/J1906)</f>
        <v>135</v>
      </c>
      <c r="N1906" s="242">
        <f t="shared" ref="N1906:N1907" si="2090">IF(J1906=0,0,(K1906-L1906)/J1906)</f>
        <v>131.625</v>
      </c>
      <c r="O1906" s="192">
        <v>899</v>
      </c>
      <c r="P1906" s="285">
        <f>P1905</f>
        <v>30</v>
      </c>
      <c r="Q1906" s="285">
        <f>Q1905</f>
        <v>1</v>
      </c>
      <c r="R1906" s="285">
        <f>R1905</f>
        <v>62894</v>
      </c>
      <c r="S1906" s="66" t="s">
        <v>771</v>
      </c>
    </row>
    <row r="1907" spans="1:19" ht="15.75">
      <c r="A1907" s="284">
        <f t="shared" si="2080"/>
        <v>43178</v>
      </c>
      <c r="B1907" s="285">
        <f t="shared" si="2081"/>
        <v>9</v>
      </c>
      <c r="C1907" s="125" t="s">
        <v>613</v>
      </c>
      <c r="D1907" s="66" t="s">
        <v>589</v>
      </c>
      <c r="E1907" s="66" t="s">
        <v>817</v>
      </c>
      <c r="F1907" s="173">
        <v>107</v>
      </c>
      <c r="G1907" s="66" t="s">
        <v>670</v>
      </c>
      <c r="H1907" s="285">
        <f t="shared" si="2082"/>
        <v>67</v>
      </c>
      <c r="I1907" s="65">
        <v>39</v>
      </c>
      <c r="J1907" s="192">
        <v>16</v>
      </c>
      <c r="K1907" s="192">
        <f t="shared" si="2079"/>
        <v>2160</v>
      </c>
      <c r="L1907" s="193">
        <v>3</v>
      </c>
      <c r="M1907" s="194">
        <f t="shared" ref="M1907" si="2091">IF(J1907=0,0,(K1907)/J1907)</f>
        <v>135</v>
      </c>
      <c r="N1907" s="242">
        <f t="shared" si="2090"/>
        <v>134.8125</v>
      </c>
      <c r="O1907" s="192">
        <v>86</v>
      </c>
      <c r="P1907" s="285">
        <f t="shared" ref="P1907:R1907" si="2092">P1906</f>
        <v>30</v>
      </c>
      <c r="Q1907" s="285">
        <f t="shared" si="2092"/>
        <v>1</v>
      </c>
      <c r="R1907" s="285">
        <f t="shared" si="2092"/>
        <v>62894</v>
      </c>
      <c r="S1907" s="194">
        <f>AVERAGE(I1899:I1928)</f>
        <v>26.4</v>
      </c>
    </row>
    <row r="1908" spans="1:19" ht="15.75">
      <c r="A1908" s="284">
        <f t="shared" si="2080"/>
        <v>43178</v>
      </c>
      <c r="B1908" s="285">
        <f t="shared" si="2081"/>
        <v>10</v>
      </c>
      <c r="C1908" s="125" t="s">
        <v>597</v>
      </c>
      <c r="D1908" s="66" t="s">
        <v>618</v>
      </c>
      <c r="E1908" s="66" t="s">
        <v>545</v>
      </c>
      <c r="F1908" s="277">
        <v>105</v>
      </c>
      <c r="G1908" s="66" t="s">
        <v>670</v>
      </c>
      <c r="H1908" s="285">
        <f t="shared" si="2082"/>
        <v>67</v>
      </c>
      <c r="I1908" s="65">
        <v>66</v>
      </c>
      <c r="J1908" s="192">
        <v>16</v>
      </c>
      <c r="K1908" s="192">
        <v>2148</v>
      </c>
      <c r="L1908" s="193">
        <v>37</v>
      </c>
      <c r="M1908" s="194">
        <f>IF(J1908=0,0,(K1908)/J1908)</f>
        <v>134.25</v>
      </c>
      <c r="N1908" s="242">
        <f>IF(J1908=0,0,(K1908-L1908)/J1908)</f>
        <v>131.9375</v>
      </c>
      <c r="O1908" s="192">
        <v>50</v>
      </c>
      <c r="P1908" s="285">
        <f t="shared" ref="P1908:R1908" si="2093">P1907</f>
        <v>30</v>
      </c>
      <c r="Q1908" s="285">
        <f t="shared" si="2093"/>
        <v>1</v>
      </c>
      <c r="R1908" s="285">
        <f t="shared" si="2093"/>
        <v>62894</v>
      </c>
      <c r="S1908" s="66"/>
    </row>
    <row r="1909" spans="1:19" ht="15.75">
      <c r="A1909" s="284">
        <f t="shared" si="2080"/>
        <v>43178</v>
      </c>
      <c r="B1909" s="285">
        <f t="shared" si="2081"/>
        <v>11</v>
      </c>
      <c r="C1909" s="125" t="s">
        <v>36</v>
      </c>
      <c r="D1909" s="66" t="s">
        <v>816</v>
      </c>
      <c r="E1909" s="66" t="s">
        <v>817</v>
      </c>
      <c r="F1909" s="173">
        <v>106</v>
      </c>
      <c r="G1909" s="66" t="s">
        <v>670</v>
      </c>
      <c r="H1909" s="285">
        <f t="shared" si="2082"/>
        <v>67</v>
      </c>
      <c r="I1909" s="65">
        <v>66</v>
      </c>
      <c r="J1909" s="192">
        <v>15</v>
      </c>
      <c r="K1909" s="192">
        <f t="shared" si="2079"/>
        <v>2025</v>
      </c>
      <c r="L1909" s="193">
        <v>109</v>
      </c>
      <c r="M1909" s="194">
        <f>IF(J1909=0,0,(K1909)/J1909)</f>
        <v>135</v>
      </c>
      <c r="N1909" s="242">
        <f>IF(J1909=0,0,(K1909-L1909)/J1909)</f>
        <v>127.73333333333333</v>
      </c>
      <c r="O1909" s="192">
        <v>103</v>
      </c>
      <c r="P1909" s="285">
        <f t="shared" ref="P1909:R1909" si="2094">P1908</f>
        <v>30</v>
      </c>
      <c r="Q1909" s="285">
        <f t="shared" si="2094"/>
        <v>1</v>
      </c>
      <c r="R1909" s="285">
        <f t="shared" si="2094"/>
        <v>62894</v>
      </c>
      <c r="S1909" s="66"/>
    </row>
    <row r="1910" spans="1:19" ht="15.75">
      <c r="A1910" s="284">
        <f t="shared" si="2080"/>
        <v>43178</v>
      </c>
      <c r="B1910" s="285">
        <f t="shared" si="2081"/>
        <v>12</v>
      </c>
      <c r="C1910" s="491" t="s">
        <v>924</v>
      </c>
      <c r="D1910" s="130" t="s">
        <v>924</v>
      </c>
      <c r="E1910" s="130" t="s">
        <v>545</v>
      </c>
      <c r="F1910" s="101">
        <v>107</v>
      </c>
      <c r="G1910" s="66" t="s">
        <v>670</v>
      </c>
      <c r="H1910" s="285">
        <f t="shared" si="2082"/>
        <v>67</v>
      </c>
      <c r="I1910" s="65">
        <v>30</v>
      </c>
      <c r="J1910" s="192">
        <v>16</v>
      </c>
      <c r="K1910" s="192">
        <f t="shared" si="2079"/>
        <v>2160</v>
      </c>
      <c r="L1910" s="193">
        <v>6</v>
      </c>
      <c r="M1910" s="194">
        <f>IF(J1910=0,0,(K1910)/J1910)</f>
        <v>135</v>
      </c>
      <c r="N1910" s="242">
        <f>IF(J1910=0,0,(K1910-L1910)/J1910)</f>
        <v>134.625</v>
      </c>
      <c r="O1910" s="192">
        <v>264</v>
      </c>
      <c r="P1910" s="285">
        <f t="shared" ref="P1910:R1910" si="2095">P1909</f>
        <v>30</v>
      </c>
      <c r="Q1910" s="285">
        <f t="shared" si="2095"/>
        <v>1</v>
      </c>
      <c r="R1910" s="285">
        <f t="shared" si="2095"/>
        <v>62894</v>
      </c>
      <c r="S1910" s="66"/>
    </row>
    <row r="1911" spans="1:19" ht="15.75">
      <c r="A1911" s="284">
        <f t="shared" si="2080"/>
        <v>43178</v>
      </c>
      <c r="B1911" s="285">
        <f t="shared" si="2081"/>
        <v>13</v>
      </c>
      <c r="C1911" s="125" t="s">
        <v>1007</v>
      </c>
      <c r="D1911" s="66" t="s">
        <v>1007</v>
      </c>
      <c r="E1911" s="66"/>
      <c r="F1911" s="173">
        <v>102</v>
      </c>
      <c r="G1911" s="28" t="s">
        <v>343</v>
      </c>
      <c r="H1911" s="285">
        <f t="shared" si="2082"/>
        <v>67</v>
      </c>
      <c r="I1911" s="65">
        <v>9</v>
      </c>
      <c r="J1911" s="192">
        <v>16</v>
      </c>
      <c r="K1911" s="192">
        <f t="shared" si="2079"/>
        <v>2160</v>
      </c>
      <c r="L1911" s="193">
        <v>123</v>
      </c>
      <c r="M1911" s="194">
        <f>IF(J1911=0,0,(K1911)/J1911)</f>
        <v>135</v>
      </c>
      <c r="N1911" s="242">
        <f>IF(J1911=0,0,(K1911-L1911)/J1911)</f>
        <v>127.3125</v>
      </c>
      <c r="O1911" s="192">
        <v>102</v>
      </c>
      <c r="P1911" s="285">
        <f t="shared" ref="P1911:R1911" si="2096">P1910</f>
        <v>30</v>
      </c>
      <c r="Q1911" s="285">
        <f t="shared" si="2096"/>
        <v>1</v>
      </c>
      <c r="R1911" s="285">
        <f t="shared" si="2096"/>
        <v>62894</v>
      </c>
      <c r="S1911" s="66"/>
    </row>
    <row r="1912" spans="1:19" ht="15.75">
      <c r="A1912" s="284">
        <f t="shared" si="2080"/>
        <v>43178</v>
      </c>
      <c r="B1912" s="285">
        <f t="shared" si="2081"/>
        <v>14</v>
      </c>
      <c r="C1912" s="360" t="s">
        <v>1001</v>
      </c>
      <c r="D1912" s="130" t="s">
        <v>1001</v>
      </c>
      <c r="E1912" s="130"/>
      <c r="F1912" s="101">
        <v>102</v>
      </c>
      <c r="G1912" s="66" t="s">
        <v>670</v>
      </c>
      <c r="H1912" s="285">
        <f t="shared" si="2082"/>
        <v>67</v>
      </c>
      <c r="I1912" s="65">
        <v>8</v>
      </c>
      <c r="J1912" s="192">
        <v>16</v>
      </c>
      <c r="K1912" s="192">
        <f t="shared" ref="K1912" si="2097">J1912*135</f>
        <v>2160</v>
      </c>
      <c r="L1912" s="193">
        <v>93</v>
      </c>
      <c r="M1912" s="194">
        <f t="shared" ref="M1912" si="2098">IF(J1912=0,0,(K1912)/J1912)</f>
        <v>135</v>
      </c>
      <c r="N1912" s="242">
        <f t="shared" ref="N1912" si="2099">IF(J1912=0,0,(K1912-L1912)/J1912)</f>
        <v>129.1875</v>
      </c>
      <c r="O1912" s="192">
        <v>0</v>
      </c>
      <c r="P1912" s="285">
        <f t="shared" ref="P1912:R1912" si="2100">P1911</f>
        <v>30</v>
      </c>
      <c r="Q1912" s="285">
        <f t="shared" si="2100"/>
        <v>1</v>
      </c>
      <c r="R1912" s="285">
        <f t="shared" si="2100"/>
        <v>62894</v>
      </c>
      <c r="S1912" s="66"/>
    </row>
    <row r="1913" spans="1:19" ht="15.75">
      <c r="A1913" s="284">
        <f t="shared" si="2080"/>
        <v>43178</v>
      </c>
      <c r="B1913" s="285">
        <f t="shared" si="2081"/>
        <v>15</v>
      </c>
      <c r="C1913" s="125" t="s">
        <v>1016</v>
      </c>
      <c r="D1913" s="66" t="s">
        <v>1016</v>
      </c>
      <c r="E1913" s="66"/>
      <c r="F1913" s="101">
        <v>101</v>
      </c>
      <c r="G1913" s="28" t="s">
        <v>343</v>
      </c>
      <c r="H1913" s="285">
        <f t="shared" si="2082"/>
        <v>67</v>
      </c>
      <c r="I1913" s="65">
        <v>4</v>
      </c>
      <c r="J1913" s="192">
        <v>16</v>
      </c>
      <c r="K1913" s="192">
        <f t="shared" si="2079"/>
        <v>2160</v>
      </c>
      <c r="L1913" s="193">
        <v>0</v>
      </c>
      <c r="M1913" s="194">
        <f>IF(J1913=0,0,(K1913)/J1913)</f>
        <v>135</v>
      </c>
      <c r="N1913" s="242">
        <f>IF(J1913=0,0,(K1913-L1913)/J1913)</f>
        <v>135</v>
      </c>
      <c r="O1913" s="192">
        <v>85</v>
      </c>
      <c r="P1913" s="285">
        <f t="shared" ref="P1913:R1913" si="2101">P1912</f>
        <v>30</v>
      </c>
      <c r="Q1913" s="285">
        <f t="shared" si="2101"/>
        <v>1</v>
      </c>
      <c r="R1913" s="285">
        <f t="shared" si="2101"/>
        <v>62894</v>
      </c>
      <c r="S1913" s="66"/>
    </row>
    <row r="1914" spans="1:19" ht="15.75">
      <c r="A1914" s="284">
        <f t="shared" si="2080"/>
        <v>43178</v>
      </c>
      <c r="B1914" s="285">
        <f t="shared" si="2081"/>
        <v>16</v>
      </c>
      <c r="C1914" s="125" t="s">
        <v>921</v>
      </c>
      <c r="D1914" s="66" t="s">
        <v>925</v>
      </c>
      <c r="E1914" s="66" t="s">
        <v>545</v>
      </c>
      <c r="F1914" s="101">
        <v>100</v>
      </c>
      <c r="G1914" s="66" t="s">
        <v>670</v>
      </c>
      <c r="H1914" s="285">
        <f t="shared" si="2082"/>
        <v>67</v>
      </c>
      <c r="I1914" s="65">
        <v>42</v>
      </c>
      <c r="J1914" s="192">
        <v>16</v>
      </c>
      <c r="K1914" s="192">
        <f t="shared" si="2079"/>
        <v>2160</v>
      </c>
      <c r="L1914" s="193">
        <v>168</v>
      </c>
      <c r="M1914" s="194">
        <f t="shared" ref="M1914" si="2102">IF(J1914=0,0,(K1914)/J1914)</f>
        <v>135</v>
      </c>
      <c r="N1914" s="242">
        <f t="shared" ref="N1914" si="2103">IF(J1914=0,0,(K1914-L1914)/J1914)</f>
        <v>124.5</v>
      </c>
      <c r="O1914" s="192">
        <v>136</v>
      </c>
      <c r="P1914" s="285">
        <f t="shared" ref="P1914:R1914" si="2104">P1913</f>
        <v>30</v>
      </c>
      <c r="Q1914" s="285">
        <f t="shared" si="2104"/>
        <v>1</v>
      </c>
      <c r="R1914" s="285">
        <f t="shared" si="2104"/>
        <v>62894</v>
      </c>
      <c r="S1914" s="66"/>
    </row>
    <row r="1915" spans="1:19" ht="15.75">
      <c r="A1915" s="284">
        <f t="shared" si="2080"/>
        <v>43178</v>
      </c>
      <c r="B1915" s="285">
        <f t="shared" si="2081"/>
        <v>17</v>
      </c>
      <c r="C1915" s="125" t="s">
        <v>984</v>
      </c>
      <c r="D1915" s="66"/>
      <c r="E1915" s="66"/>
      <c r="F1915" s="300">
        <v>99</v>
      </c>
      <c r="G1915" s="66" t="s">
        <v>670</v>
      </c>
      <c r="H1915" s="285">
        <f t="shared" si="2082"/>
        <v>67</v>
      </c>
      <c r="I1915" s="247">
        <v>16</v>
      </c>
      <c r="J1915" s="192">
        <v>16</v>
      </c>
      <c r="K1915" s="192">
        <f t="shared" si="2079"/>
        <v>2160</v>
      </c>
      <c r="L1915" s="193">
        <v>0</v>
      </c>
      <c r="M1915" s="250">
        <f>IF(J1915=0,0,(K1915)/J1915)</f>
        <v>135</v>
      </c>
      <c r="N1915" s="251">
        <f>IF(J1915=0,0,(K1915-L1915)/J1915)</f>
        <v>135</v>
      </c>
      <c r="O1915" s="192">
        <v>155</v>
      </c>
      <c r="P1915" s="285">
        <f t="shared" ref="P1915:R1915" si="2105">P1914</f>
        <v>30</v>
      </c>
      <c r="Q1915" s="285">
        <f t="shared" si="2105"/>
        <v>1</v>
      </c>
      <c r="R1915" s="285">
        <f t="shared" si="2105"/>
        <v>62894</v>
      </c>
      <c r="S1915" s="66"/>
    </row>
    <row r="1916" spans="1:19" ht="15.75">
      <c r="A1916" s="284">
        <f t="shared" si="2080"/>
        <v>43178</v>
      </c>
      <c r="B1916" s="285">
        <f t="shared" si="2081"/>
        <v>18</v>
      </c>
      <c r="C1916" s="125" t="s">
        <v>579</v>
      </c>
      <c r="D1916" s="66" t="s">
        <v>397</v>
      </c>
      <c r="E1916" s="66" t="s">
        <v>810</v>
      </c>
      <c r="F1916" s="278">
        <v>99</v>
      </c>
      <c r="G1916" s="66" t="s">
        <v>670</v>
      </c>
      <c r="H1916" s="285">
        <f t="shared" si="2082"/>
        <v>67</v>
      </c>
      <c r="I1916" s="247">
        <v>49</v>
      </c>
      <c r="J1916" s="192">
        <v>16</v>
      </c>
      <c r="K1916" s="192">
        <f t="shared" si="2079"/>
        <v>2160</v>
      </c>
      <c r="L1916" s="193">
        <v>0</v>
      </c>
      <c r="M1916" s="250">
        <f>IF(J1916=0,0,(K1916)/J1916)</f>
        <v>135</v>
      </c>
      <c r="N1916" s="251">
        <f>IF(J1916=0,0,(K1916-L1916)/J1916)</f>
        <v>135</v>
      </c>
      <c r="O1916" s="192">
        <v>519</v>
      </c>
      <c r="P1916" s="285">
        <f t="shared" ref="P1916:R1916" si="2106">P1915</f>
        <v>30</v>
      </c>
      <c r="Q1916" s="285">
        <f t="shared" si="2106"/>
        <v>1</v>
      </c>
      <c r="R1916" s="285">
        <f t="shared" si="2106"/>
        <v>62894</v>
      </c>
      <c r="S1916" s="66"/>
    </row>
    <row r="1917" spans="1:19" ht="15.75">
      <c r="A1917" s="284">
        <f t="shared" si="2080"/>
        <v>43178</v>
      </c>
      <c r="B1917" s="285">
        <f t="shared" si="2081"/>
        <v>19</v>
      </c>
      <c r="C1917" s="125" t="s">
        <v>986</v>
      </c>
      <c r="D1917" s="66"/>
      <c r="E1917" s="66"/>
      <c r="F1917" s="173">
        <v>98</v>
      </c>
      <c r="G1917" s="66" t="s">
        <v>343</v>
      </c>
      <c r="H1917" s="285">
        <f t="shared" si="2082"/>
        <v>67</v>
      </c>
      <c r="I1917" s="247">
        <v>16</v>
      </c>
      <c r="J1917" s="192">
        <v>16</v>
      </c>
      <c r="K1917" s="192">
        <f t="shared" si="2079"/>
        <v>2160</v>
      </c>
      <c r="L1917" s="193">
        <v>52</v>
      </c>
      <c r="M1917" s="250">
        <f t="shared" ref="M1917:M1918" si="2107">IF(J1917=0,0,(K1917)/J1917)</f>
        <v>135</v>
      </c>
      <c r="N1917" s="251">
        <f t="shared" ref="N1917:N1918" si="2108">IF(J1917=0,0,(K1917-L1917)/J1917)</f>
        <v>131.75</v>
      </c>
      <c r="O1917" s="192">
        <v>161</v>
      </c>
      <c r="P1917" s="285">
        <f t="shared" ref="P1917:R1917" si="2109">P1916</f>
        <v>30</v>
      </c>
      <c r="Q1917" s="285">
        <f t="shared" si="2109"/>
        <v>1</v>
      </c>
      <c r="R1917" s="285">
        <f t="shared" si="2109"/>
        <v>62894</v>
      </c>
      <c r="S1917" s="66"/>
    </row>
    <row r="1918" spans="1:19" ht="15.75">
      <c r="A1918" s="284">
        <f t="shared" si="2080"/>
        <v>43178</v>
      </c>
      <c r="B1918" s="285">
        <f t="shared" si="2081"/>
        <v>20</v>
      </c>
      <c r="C1918" s="125" t="s">
        <v>381</v>
      </c>
      <c r="D1918" s="66" t="s">
        <v>928</v>
      </c>
      <c r="E1918" s="66" t="s">
        <v>545</v>
      </c>
      <c r="F1918" s="101">
        <v>98</v>
      </c>
      <c r="G1918" s="66" t="s">
        <v>670</v>
      </c>
      <c r="H1918" s="285">
        <f t="shared" si="2082"/>
        <v>67</v>
      </c>
      <c r="I1918" s="65">
        <v>61</v>
      </c>
      <c r="J1918" s="192">
        <v>16</v>
      </c>
      <c r="K1918" s="192">
        <f t="shared" si="2079"/>
        <v>2160</v>
      </c>
      <c r="L1918" s="193">
        <v>48</v>
      </c>
      <c r="M1918" s="194">
        <f t="shared" si="2107"/>
        <v>135</v>
      </c>
      <c r="N1918" s="242">
        <f t="shared" si="2108"/>
        <v>132</v>
      </c>
      <c r="O1918" s="192">
        <v>246</v>
      </c>
      <c r="P1918" s="285">
        <f t="shared" ref="P1918:R1918" si="2110">P1917</f>
        <v>30</v>
      </c>
      <c r="Q1918" s="285">
        <f t="shared" si="2110"/>
        <v>1</v>
      </c>
      <c r="R1918" s="285">
        <f t="shared" si="2110"/>
        <v>62894</v>
      </c>
      <c r="S1918" s="66"/>
    </row>
    <row r="1919" spans="1:19" ht="15.75">
      <c r="A1919" s="284">
        <f t="shared" si="2080"/>
        <v>43178</v>
      </c>
      <c r="B1919" s="285">
        <f t="shared" si="2081"/>
        <v>21</v>
      </c>
      <c r="C1919" s="66" t="s">
        <v>577</v>
      </c>
      <c r="D1919" s="66" t="s">
        <v>577</v>
      </c>
      <c r="E1919" s="66" t="s">
        <v>545</v>
      </c>
      <c r="F1919" s="278">
        <v>97</v>
      </c>
      <c r="G1919" s="66" t="s">
        <v>670</v>
      </c>
      <c r="H1919" s="285">
        <f t="shared" si="2082"/>
        <v>67</v>
      </c>
      <c r="I1919" s="247">
        <v>39</v>
      </c>
      <c r="J1919" s="192">
        <v>16</v>
      </c>
      <c r="K1919" s="192">
        <f t="shared" si="2079"/>
        <v>2160</v>
      </c>
      <c r="L1919" s="193">
        <v>0</v>
      </c>
      <c r="M1919" s="250">
        <f>IF(J1919=0,0,(K1919)/J1919)</f>
        <v>135</v>
      </c>
      <c r="N1919" s="251">
        <f>IF(J1919=0,0,(K1919-L1919)/J1919)</f>
        <v>135</v>
      </c>
      <c r="O1919" s="192">
        <v>142</v>
      </c>
      <c r="P1919" s="285">
        <f t="shared" ref="P1919:R1919" si="2111">P1918</f>
        <v>30</v>
      </c>
      <c r="Q1919" s="285">
        <f t="shared" si="2111"/>
        <v>1</v>
      </c>
      <c r="R1919" s="285">
        <f t="shared" si="2111"/>
        <v>62894</v>
      </c>
      <c r="S1919" s="66"/>
    </row>
    <row r="1920" spans="1:19" ht="15.75">
      <c r="A1920" s="284">
        <f t="shared" si="2080"/>
        <v>43178</v>
      </c>
      <c r="B1920" s="285">
        <f t="shared" si="2081"/>
        <v>22</v>
      </c>
      <c r="C1920" s="66" t="s">
        <v>1017</v>
      </c>
      <c r="D1920" s="66" t="s">
        <v>1017</v>
      </c>
      <c r="E1920" s="66"/>
      <c r="F1920" s="278">
        <v>97</v>
      </c>
      <c r="G1920" s="66" t="s">
        <v>670</v>
      </c>
      <c r="H1920" s="285">
        <f t="shared" si="2082"/>
        <v>67</v>
      </c>
      <c r="I1920" s="247">
        <v>4</v>
      </c>
      <c r="J1920" s="192">
        <v>16</v>
      </c>
      <c r="K1920" s="192">
        <f t="shared" si="2079"/>
        <v>2160</v>
      </c>
      <c r="L1920" s="193">
        <v>30</v>
      </c>
      <c r="M1920" s="250">
        <f t="shared" ref="M1920" si="2112">IF(J1920=0,0,(K1920)/J1920)</f>
        <v>135</v>
      </c>
      <c r="N1920" s="251">
        <f t="shared" ref="N1920" si="2113">IF(J1920=0,0,(K1920-L1920)/J1920)</f>
        <v>133.125</v>
      </c>
      <c r="O1920" s="192">
        <v>394</v>
      </c>
      <c r="P1920" s="285">
        <f t="shared" ref="P1920:R1920" si="2114">P1919</f>
        <v>30</v>
      </c>
      <c r="Q1920" s="285">
        <f t="shared" si="2114"/>
        <v>1</v>
      </c>
      <c r="R1920" s="285">
        <f t="shared" si="2114"/>
        <v>62894</v>
      </c>
      <c r="S1920" s="66"/>
    </row>
    <row r="1921" spans="1:19" ht="15.75">
      <c r="A1921" s="284">
        <f t="shared" si="2080"/>
        <v>43178</v>
      </c>
      <c r="B1921" s="285">
        <f t="shared" si="2081"/>
        <v>23</v>
      </c>
      <c r="C1921" s="66" t="s">
        <v>1012</v>
      </c>
      <c r="D1921" s="66" t="s">
        <v>1012</v>
      </c>
      <c r="E1921" s="66"/>
      <c r="F1921" s="432">
        <v>97</v>
      </c>
      <c r="G1921" s="66" t="s">
        <v>670</v>
      </c>
      <c r="H1921" s="285">
        <f t="shared" si="2082"/>
        <v>67</v>
      </c>
      <c r="I1921" s="65">
        <v>9</v>
      </c>
      <c r="J1921" s="192">
        <v>16</v>
      </c>
      <c r="K1921" s="192">
        <f t="shared" si="2079"/>
        <v>2160</v>
      </c>
      <c r="L1921" s="193">
        <v>61</v>
      </c>
      <c r="M1921" s="194">
        <f>IF(J1921=0,0,(K1921)/J1921)</f>
        <v>135</v>
      </c>
      <c r="N1921" s="242">
        <f>IF(J1921=0,0,(K1921-L1921)/J1921)</f>
        <v>131.1875</v>
      </c>
      <c r="O1921" s="192">
        <v>242</v>
      </c>
      <c r="P1921" s="285">
        <f t="shared" ref="P1921:R1921" si="2115">P1920</f>
        <v>30</v>
      </c>
      <c r="Q1921" s="285">
        <f t="shared" si="2115"/>
        <v>1</v>
      </c>
      <c r="R1921" s="285">
        <f t="shared" si="2115"/>
        <v>62894</v>
      </c>
      <c r="S1921" s="66"/>
    </row>
    <row r="1922" spans="1:19" ht="15.75">
      <c r="A1922" s="284">
        <f t="shared" si="2080"/>
        <v>43178</v>
      </c>
      <c r="B1922" s="285">
        <f t="shared" si="2081"/>
        <v>24</v>
      </c>
      <c r="C1922" s="360" t="s">
        <v>956</v>
      </c>
      <c r="D1922" s="130" t="s">
        <v>956</v>
      </c>
      <c r="E1922" s="130"/>
      <c r="F1922" s="300">
        <v>94</v>
      </c>
      <c r="G1922" s="66" t="s">
        <v>670</v>
      </c>
      <c r="H1922" s="285">
        <f t="shared" si="2082"/>
        <v>67</v>
      </c>
      <c r="I1922" s="247">
        <v>17</v>
      </c>
      <c r="J1922" s="192">
        <v>3</v>
      </c>
      <c r="K1922" s="192">
        <f t="shared" si="2079"/>
        <v>405</v>
      </c>
      <c r="L1922" s="193">
        <v>23</v>
      </c>
      <c r="M1922" s="250">
        <f t="shared" ref="M1922" si="2116">IF(J1922=0,0,(K1922)/J1922)</f>
        <v>135</v>
      </c>
      <c r="N1922" s="251">
        <f t="shared" ref="N1922" si="2117">IF(J1922=0,0,(K1922-L1922)/J1922)</f>
        <v>127.33333333333333</v>
      </c>
      <c r="O1922" s="192">
        <v>75</v>
      </c>
      <c r="P1922" s="285">
        <f t="shared" ref="P1922:R1922" si="2118">P1921</f>
        <v>30</v>
      </c>
      <c r="Q1922" s="285">
        <f t="shared" si="2118"/>
        <v>1</v>
      </c>
      <c r="R1922" s="285">
        <f t="shared" si="2118"/>
        <v>62894</v>
      </c>
      <c r="S1922" s="66"/>
    </row>
    <row r="1923" spans="1:19" ht="15.75">
      <c r="A1923" s="284">
        <f t="shared" si="2080"/>
        <v>43178</v>
      </c>
      <c r="B1923" s="285">
        <f t="shared" si="2081"/>
        <v>25</v>
      </c>
      <c r="C1923" s="66" t="s">
        <v>616</v>
      </c>
      <c r="D1923" s="66" t="s">
        <v>616</v>
      </c>
      <c r="E1923" s="66"/>
      <c r="F1923" s="278">
        <v>92</v>
      </c>
      <c r="G1923" s="28" t="s">
        <v>670</v>
      </c>
      <c r="H1923" s="285">
        <f t="shared" si="2082"/>
        <v>67</v>
      </c>
      <c r="I1923" s="65">
        <v>13</v>
      </c>
      <c r="J1923" s="192">
        <v>16</v>
      </c>
      <c r="K1923" s="192">
        <f t="shared" si="2079"/>
        <v>2160</v>
      </c>
      <c r="L1923" s="193">
        <v>39</v>
      </c>
      <c r="M1923" s="194">
        <f>IF(J1923=0,0,(K1923)/J1923)</f>
        <v>135</v>
      </c>
      <c r="N1923" s="242">
        <f>IF(J1923=0,0,(K1923-L1923)/J1923)</f>
        <v>132.5625</v>
      </c>
      <c r="O1923" s="192">
        <v>231</v>
      </c>
      <c r="P1923" s="285">
        <f t="shared" ref="P1923:R1923" si="2119">P1922</f>
        <v>30</v>
      </c>
      <c r="Q1923" s="285">
        <f t="shared" si="2119"/>
        <v>1</v>
      </c>
      <c r="R1923" s="285">
        <f t="shared" si="2119"/>
        <v>62894</v>
      </c>
      <c r="S1923" s="66"/>
    </row>
    <row r="1924" spans="1:19" ht="15.75">
      <c r="A1924" s="284">
        <f t="shared" si="2080"/>
        <v>43178</v>
      </c>
      <c r="B1924" s="285">
        <f t="shared" si="2081"/>
        <v>26</v>
      </c>
      <c r="C1924" s="66" t="s">
        <v>943</v>
      </c>
      <c r="D1924" s="28" t="s">
        <v>1021</v>
      </c>
      <c r="E1924" s="28" t="s">
        <v>810</v>
      </c>
      <c r="F1924" s="277">
        <v>89</v>
      </c>
      <c r="G1924" s="28" t="s">
        <v>343</v>
      </c>
      <c r="H1924" s="285">
        <f t="shared" si="2082"/>
        <v>67</v>
      </c>
      <c r="I1924" s="65">
        <v>22</v>
      </c>
      <c r="J1924" s="192">
        <v>16</v>
      </c>
      <c r="K1924" s="192">
        <f t="shared" si="2079"/>
        <v>2160</v>
      </c>
      <c r="L1924" s="193">
        <v>51</v>
      </c>
      <c r="M1924" s="194">
        <f t="shared" ref="M1924" si="2120">IF(J1924=0,0,(K1924)/J1924)</f>
        <v>135</v>
      </c>
      <c r="N1924" s="242">
        <f t="shared" ref="N1924" si="2121">IF(J1924=0,0,(K1924-L1924)/J1924)</f>
        <v>131.8125</v>
      </c>
      <c r="O1924" s="192">
        <v>98</v>
      </c>
      <c r="P1924" s="285">
        <f t="shared" ref="P1924:R1924" si="2122">P1923</f>
        <v>30</v>
      </c>
      <c r="Q1924" s="285">
        <f t="shared" si="2122"/>
        <v>1</v>
      </c>
      <c r="R1924" s="285">
        <f t="shared" si="2122"/>
        <v>62894</v>
      </c>
      <c r="S1924" s="66"/>
    </row>
    <row r="1925" spans="1:19" ht="15.75">
      <c r="A1925" s="284">
        <f t="shared" si="2080"/>
        <v>43178</v>
      </c>
      <c r="B1925" s="285">
        <f t="shared" si="2081"/>
        <v>27</v>
      </c>
      <c r="C1925" s="66" t="s">
        <v>1015</v>
      </c>
      <c r="D1925" s="66" t="s">
        <v>1015</v>
      </c>
      <c r="E1925" s="66"/>
      <c r="F1925" s="278">
        <v>85</v>
      </c>
      <c r="G1925" s="28" t="s">
        <v>670</v>
      </c>
      <c r="H1925" s="285">
        <f t="shared" si="2082"/>
        <v>67</v>
      </c>
      <c r="I1925" s="65">
        <v>6</v>
      </c>
      <c r="J1925" s="192">
        <v>16</v>
      </c>
      <c r="K1925" s="192">
        <f t="shared" si="2079"/>
        <v>2160</v>
      </c>
      <c r="L1925" s="193">
        <v>86</v>
      </c>
      <c r="M1925" s="194">
        <f>IF(J1925=0,0,(K1925)/J1925)</f>
        <v>135</v>
      </c>
      <c r="N1925" s="242">
        <f>IF(J1925=0,0,(K1925-L1925)/J1925)</f>
        <v>129.625</v>
      </c>
      <c r="O1925" s="192">
        <v>260</v>
      </c>
      <c r="P1925" s="285">
        <f t="shared" ref="P1925:R1925" si="2123">P1924</f>
        <v>30</v>
      </c>
      <c r="Q1925" s="285">
        <f t="shared" si="2123"/>
        <v>1</v>
      </c>
      <c r="R1925" s="285">
        <f t="shared" si="2123"/>
        <v>62894</v>
      </c>
      <c r="S1925" s="66"/>
    </row>
    <row r="1926" spans="1:19" ht="15.75">
      <c r="A1926" s="284">
        <f t="shared" si="2080"/>
        <v>43178</v>
      </c>
      <c r="B1926" s="285">
        <f t="shared" si="2081"/>
        <v>28</v>
      </c>
      <c r="C1926" s="28" t="s">
        <v>576</v>
      </c>
      <c r="D1926" s="66" t="s">
        <v>826</v>
      </c>
      <c r="E1926" s="66" t="s">
        <v>810</v>
      </c>
      <c r="F1926" s="278">
        <v>84</v>
      </c>
      <c r="G1926" s="293" t="s">
        <v>536</v>
      </c>
      <c r="H1926" s="285">
        <f t="shared" si="2082"/>
        <v>67</v>
      </c>
      <c r="I1926" s="247">
        <v>64</v>
      </c>
      <c r="J1926" s="192">
        <v>16</v>
      </c>
      <c r="K1926" s="192">
        <f t="shared" si="2079"/>
        <v>2160</v>
      </c>
      <c r="L1926" s="193">
        <v>104</v>
      </c>
      <c r="M1926" s="250">
        <f>IF(J1926=0,0,(K1926)/J1926)</f>
        <v>135</v>
      </c>
      <c r="N1926" s="251">
        <f>IF(J1926=0,0,(K1926-L1926)/J1926)</f>
        <v>128.5</v>
      </c>
      <c r="O1926" s="248">
        <v>149</v>
      </c>
      <c r="P1926" s="285">
        <f t="shared" ref="P1926:R1926" si="2124">P1925</f>
        <v>30</v>
      </c>
      <c r="Q1926" s="285">
        <f t="shared" si="2124"/>
        <v>1</v>
      </c>
      <c r="R1926" s="285">
        <f t="shared" si="2124"/>
        <v>62894</v>
      </c>
      <c r="S1926" s="66"/>
    </row>
    <row r="1927" spans="1:19" ht="15.75">
      <c r="A1927" s="284">
        <f t="shared" si="2080"/>
        <v>43178</v>
      </c>
      <c r="B1927" s="285">
        <f t="shared" si="2081"/>
        <v>29</v>
      </c>
      <c r="C1927" s="66" t="s">
        <v>1011</v>
      </c>
      <c r="D1927" s="66" t="s">
        <v>1011</v>
      </c>
      <c r="E1927" s="28" t="s">
        <v>817</v>
      </c>
      <c r="F1927" s="459">
        <v>84</v>
      </c>
      <c r="G1927" s="66" t="s">
        <v>343</v>
      </c>
      <c r="H1927" s="285">
        <f t="shared" si="2082"/>
        <v>67</v>
      </c>
      <c r="I1927" s="65">
        <v>9</v>
      </c>
      <c r="J1927" s="192">
        <v>16</v>
      </c>
      <c r="K1927" s="192">
        <v>2156</v>
      </c>
      <c r="L1927" s="193">
        <v>118</v>
      </c>
      <c r="M1927" s="194">
        <f t="shared" ref="M1927" si="2125">IF(J1927=0,0,(K1927)/J1927)</f>
        <v>134.75</v>
      </c>
      <c r="N1927" s="242">
        <f>IF(J1927=0,0,(K1927-L1927)/J1927)</f>
        <v>127.375</v>
      </c>
      <c r="O1927" s="192">
        <v>94</v>
      </c>
      <c r="P1927" s="285">
        <f t="shared" ref="P1927:R1928" si="2126">P1926</f>
        <v>30</v>
      </c>
      <c r="Q1927" s="285">
        <f t="shared" si="2126"/>
        <v>1</v>
      </c>
      <c r="R1927" s="285">
        <f t="shared" si="2126"/>
        <v>62894</v>
      </c>
      <c r="S1927" s="66"/>
    </row>
    <row r="1928" spans="1:19" ht="15.75">
      <c r="A1928" s="284">
        <f t="shared" si="2080"/>
        <v>43178</v>
      </c>
      <c r="B1928" s="285">
        <f t="shared" si="2081"/>
        <v>30</v>
      </c>
      <c r="C1928" s="360" t="s">
        <v>881</v>
      </c>
      <c r="D1928" s="130" t="s">
        <v>881</v>
      </c>
      <c r="E1928" s="130" t="s">
        <v>545</v>
      </c>
      <c r="F1928" s="278">
        <v>70</v>
      </c>
      <c r="G1928" s="66" t="s">
        <v>343</v>
      </c>
      <c r="H1928" s="285">
        <f t="shared" si="2082"/>
        <v>67</v>
      </c>
      <c r="I1928" s="65">
        <v>34</v>
      </c>
      <c r="J1928" s="192">
        <v>16</v>
      </c>
      <c r="K1928" s="192">
        <f t="shared" si="2079"/>
        <v>2160</v>
      </c>
      <c r="L1928" s="193">
        <v>65</v>
      </c>
      <c r="M1928" s="194">
        <f>IF(J1928=0,0,(K1928)/J1928)</f>
        <v>135</v>
      </c>
      <c r="N1928" s="242">
        <f t="shared" ref="N1928" si="2127">IF(J1928=0,0,(K1928-L1928)/J1928)</f>
        <v>130.9375</v>
      </c>
      <c r="O1928" s="192">
        <v>56</v>
      </c>
      <c r="P1928" s="285">
        <f t="shared" si="2126"/>
        <v>30</v>
      </c>
      <c r="Q1928" s="285">
        <f t="shared" si="2126"/>
        <v>1</v>
      </c>
      <c r="R1928" s="285">
        <f t="shared" si="2126"/>
        <v>62894</v>
      </c>
      <c r="S1928" s="66"/>
    </row>
    <row r="1929" spans="1:19" ht="15.75">
      <c r="A1929" s="280">
        <f>A1928+7</f>
        <v>43185</v>
      </c>
      <c r="B1929" s="167">
        <v>1</v>
      </c>
      <c r="C1929" s="401" t="s">
        <v>969</v>
      </c>
      <c r="D1929" s="142" t="s">
        <v>965</v>
      </c>
      <c r="E1929" s="142"/>
      <c r="F1929" s="259">
        <v>177</v>
      </c>
      <c r="G1929" s="142" t="s">
        <v>670</v>
      </c>
      <c r="H1929" s="167">
        <f>H1928+1</f>
        <v>68</v>
      </c>
      <c r="I1929" s="141">
        <v>20</v>
      </c>
      <c r="J1929" s="183">
        <v>16</v>
      </c>
      <c r="K1929" s="183">
        <f>J1929*135</f>
        <v>2160</v>
      </c>
      <c r="L1929" s="184">
        <v>11</v>
      </c>
      <c r="M1929" s="185">
        <f t="shared" ref="M1929:M1930" si="2128">IF(J1929=0,0,(K1929)/J1929)</f>
        <v>135</v>
      </c>
      <c r="N1929" s="256">
        <f>IF(J1929=0,0,(K1929-L1929)/J1929)</f>
        <v>134.3125</v>
      </c>
      <c r="O1929" s="183">
        <v>1221</v>
      </c>
      <c r="P1929" s="167">
        <f>COUNTA(C1929:C1958)</f>
        <v>30</v>
      </c>
      <c r="Q1929" s="167">
        <v>1</v>
      </c>
      <c r="R1929" s="167">
        <f>SUM(K1929:K1958)</f>
        <v>60734</v>
      </c>
      <c r="S1929" s="413">
        <f>SUM(L1929:L1958)</f>
        <v>1452</v>
      </c>
    </row>
    <row r="1930" spans="1:19" ht="15.75">
      <c r="A1930" s="280">
        <f>A1929</f>
        <v>43185</v>
      </c>
      <c r="B1930" s="167">
        <f>B1929+1</f>
        <v>2</v>
      </c>
      <c r="C1930" s="401" t="s">
        <v>1009</v>
      </c>
      <c r="D1930" s="142" t="s">
        <v>1009</v>
      </c>
      <c r="E1930" s="142"/>
      <c r="F1930" s="259">
        <v>142</v>
      </c>
      <c r="G1930" s="149" t="s">
        <v>670</v>
      </c>
      <c r="H1930" s="167">
        <f>H1929</f>
        <v>68</v>
      </c>
      <c r="I1930" s="141">
        <v>10</v>
      </c>
      <c r="J1930" s="183">
        <v>16</v>
      </c>
      <c r="K1930" s="183">
        <f t="shared" ref="K1930:K1940" si="2129">J1930*135</f>
        <v>2160</v>
      </c>
      <c r="L1930" s="184">
        <v>0</v>
      </c>
      <c r="M1930" s="185">
        <f t="shared" si="2128"/>
        <v>135</v>
      </c>
      <c r="N1930" s="256">
        <f>IF(J1930=0,0,(K1930-L1930)/J1930)</f>
        <v>135</v>
      </c>
      <c r="O1930" s="183">
        <v>649</v>
      </c>
      <c r="P1930" s="167">
        <f>P1929</f>
        <v>30</v>
      </c>
      <c r="Q1930" s="167">
        <f>Q1929</f>
        <v>1</v>
      </c>
      <c r="R1930" s="167">
        <f>R1929</f>
        <v>60734</v>
      </c>
      <c r="S1930" s="142" t="s">
        <v>744</v>
      </c>
    </row>
    <row r="1931" spans="1:19" ht="15.75">
      <c r="A1931" s="280">
        <f t="shared" ref="A1931:A1932" si="2130">A1930</f>
        <v>43185</v>
      </c>
      <c r="B1931" s="167">
        <f t="shared" ref="B1931:B1958" si="2131">B1930+1</f>
        <v>3</v>
      </c>
      <c r="C1931" s="144" t="s">
        <v>402</v>
      </c>
      <c r="D1931" s="144" t="s">
        <v>551</v>
      </c>
      <c r="E1931" s="142" t="s">
        <v>810</v>
      </c>
      <c r="F1931" s="170">
        <v>128</v>
      </c>
      <c r="G1931" s="149" t="s">
        <v>670</v>
      </c>
      <c r="H1931" s="167">
        <f t="shared" ref="H1931:H1958" si="2132">H1930</f>
        <v>68</v>
      </c>
      <c r="I1931" s="141">
        <v>57</v>
      </c>
      <c r="J1931" s="183">
        <v>16</v>
      </c>
      <c r="K1931" s="183">
        <f t="shared" si="2129"/>
        <v>2160</v>
      </c>
      <c r="L1931" s="184">
        <v>41</v>
      </c>
      <c r="M1931" s="185">
        <f>IF(J1931=0,0,(K1931)/J1931)</f>
        <v>135</v>
      </c>
      <c r="N1931" s="256">
        <f t="shared" ref="N1931:N1935" si="2133">IF(J1931=0,0,(K1931-L1931)/J1931)</f>
        <v>132.4375</v>
      </c>
      <c r="O1931" s="183">
        <v>257</v>
      </c>
      <c r="P1931" s="167">
        <f t="shared" ref="P1931:R1931" si="2134">P1930</f>
        <v>30</v>
      </c>
      <c r="Q1931" s="167">
        <f t="shared" si="2134"/>
        <v>1</v>
      </c>
      <c r="R1931" s="167">
        <f t="shared" si="2134"/>
        <v>60734</v>
      </c>
      <c r="S1931" s="185">
        <f>AVERAGE(M1929:M1958)</f>
        <v>130.46666666666667</v>
      </c>
    </row>
    <row r="1932" spans="1:19" ht="15.75">
      <c r="A1932" s="280">
        <f t="shared" ref="A1932:A1958" si="2135">A1931</f>
        <v>43185</v>
      </c>
      <c r="B1932" s="167">
        <f t="shared" si="2131"/>
        <v>4</v>
      </c>
      <c r="C1932" s="144" t="s">
        <v>911</v>
      </c>
      <c r="D1932" s="144" t="s">
        <v>1020</v>
      </c>
      <c r="E1932" s="297"/>
      <c r="F1932" s="170">
        <v>127</v>
      </c>
      <c r="G1932" s="149" t="s">
        <v>670</v>
      </c>
      <c r="H1932" s="167">
        <f t="shared" si="2132"/>
        <v>68</v>
      </c>
      <c r="I1932" s="141">
        <v>28</v>
      </c>
      <c r="J1932" s="183">
        <v>16</v>
      </c>
      <c r="K1932" s="183">
        <f t="shared" si="2129"/>
        <v>2160</v>
      </c>
      <c r="L1932" s="184">
        <v>33</v>
      </c>
      <c r="M1932" s="185">
        <f>IF(J1932=0,0,(K1932)/J1932)</f>
        <v>135</v>
      </c>
      <c r="N1932" s="256">
        <f t="shared" si="2133"/>
        <v>132.9375</v>
      </c>
      <c r="O1932" s="183">
        <v>319</v>
      </c>
      <c r="P1932" s="167">
        <f t="shared" ref="P1932:R1933" si="2136">P1931</f>
        <v>30</v>
      </c>
      <c r="Q1932" s="167">
        <f t="shared" si="2136"/>
        <v>1</v>
      </c>
      <c r="R1932" s="167">
        <f t="shared" si="2136"/>
        <v>60734</v>
      </c>
      <c r="S1932" s="142" t="s">
        <v>760</v>
      </c>
    </row>
    <row r="1933" spans="1:19" ht="15.75">
      <c r="A1933" s="280">
        <f t="shared" si="2135"/>
        <v>43185</v>
      </c>
      <c r="B1933" s="167">
        <f t="shared" si="2131"/>
        <v>5</v>
      </c>
      <c r="C1933" s="489" t="s">
        <v>1024</v>
      </c>
      <c r="D1933" s="489"/>
      <c r="E1933" s="490"/>
      <c r="F1933" s="170">
        <v>126</v>
      </c>
      <c r="G1933" s="149" t="s">
        <v>670</v>
      </c>
      <c r="H1933" s="167">
        <f t="shared" si="2132"/>
        <v>68</v>
      </c>
      <c r="I1933" s="141">
        <v>1</v>
      </c>
      <c r="J1933" s="183">
        <v>16</v>
      </c>
      <c r="K1933" s="183">
        <f t="shared" ref="K1933" si="2137">J1933*135</f>
        <v>2160</v>
      </c>
      <c r="L1933" s="184">
        <v>34</v>
      </c>
      <c r="M1933" s="185">
        <f>IF(J1933=0,0,(K1933)/J1933)</f>
        <v>135</v>
      </c>
      <c r="N1933" s="256">
        <f t="shared" ref="N1933" si="2138">IF(J1933=0,0,(K1933-L1933)/J1933)</f>
        <v>132.875</v>
      </c>
      <c r="O1933" s="183">
        <v>320</v>
      </c>
      <c r="P1933" s="167">
        <f t="shared" ref="P1933:R1933" si="2139">P1932</f>
        <v>30</v>
      </c>
      <c r="Q1933" s="167">
        <f t="shared" si="2139"/>
        <v>1</v>
      </c>
      <c r="R1933" s="167">
        <f t="shared" si="2139"/>
        <v>60734</v>
      </c>
      <c r="S1933" s="185">
        <f>AVERAGE(F1929:F1958)</f>
        <v>106.16666666666667</v>
      </c>
    </row>
    <row r="1934" spans="1:19" ht="15.75">
      <c r="A1934" s="280">
        <f t="shared" si="2135"/>
        <v>43185</v>
      </c>
      <c r="B1934" s="167">
        <f t="shared" si="2131"/>
        <v>6</v>
      </c>
      <c r="C1934" s="144" t="s">
        <v>920</v>
      </c>
      <c r="D1934" s="142" t="s">
        <v>927</v>
      </c>
      <c r="E1934" s="142" t="s">
        <v>545</v>
      </c>
      <c r="F1934" s="168">
        <v>118</v>
      </c>
      <c r="G1934" s="142" t="s">
        <v>670</v>
      </c>
      <c r="H1934" s="167">
        <f t="shared" si="2132"/>
        <v>68</v>
      </c>
      <c r="I1934" s="141">
        <v>29</v>
      </c>
      <c r="J1934" s="183">
        <v>16</v>
      </c>
      <c r="K1934" s="183">
        <f t="shared" si="2129"/>
        <v>2160</v>
      </c>
      <c r="L1934" s="184">
        <v>124</v>
      </c>
      <c r="M1934" s="185">
        <f t="shared" ref="M1934:M1935" si="2140">IF(J1934=0,0,(K1934)/J1934)</f>
        <v>135</v>
      </c>
      <c r="N1934" s="256">
        <f t="shared" si="2133"/>
        <v>127.25</v>
      </c>
      <c r="O1934" s="183">
        <v>52</v>
      </c>
      <c r="P1934" s="167">
        <f t="shared" ref="P1934:R1934" si="2141">P1933</f>
        <v>30</v>
      </c>
      <c r="Q1934" s="167">
        <f t="shared" si="2141"/>
        <v>1</v>
      </c>
      <c r="R1934" s="167">
        <f t="shared" si="2141"/>
        <v>60734</v>
      </c>
      <c r="S1934" s="142" t="s">
        <v>791</v>
      </c>
    </row>
    <row r="1935" spans="1:19" ht="15.75">
      <c r="A1935" s="280">
        <f t="shared" si="2135"/>
        <v>43185</v>
      </c>
      <c r="B1935" s="167">
        <f t="shared" si="2131"/>
        <v>7</v>
      </c>
      <c r="C1935" s="144" t="s">
        <v>1006</v>
      </c>
      <c r="D1935" s="142" t="s">
        <v>1006</v>
      </c>
      <c r="E1935" s="142"/>
      <c r="F1935" s="168">
        <v>116</v>
      </c>
      <c r="G1935" s="142" t="s">
        <v>670</v>
      </c>
      <c r="H1935" s="167">
        <f t="shared" si="2132"/>
        <v>68</v>
      </c>
      <c r="I1935" s="141">
        <v>11</v>
      </c>
      <c r="J1935" s="183">
        <v>16</v>
      </c>
      <c r="K1935" s="183">
        <f t="shared" si="2129"/>
        <v>2160</v>
      </c>
      <c r="L1935" s="184">
        <v>10</v>
      </c>
      <c r="M1935" s="185">
        <f t="shared" si="2140"/>
        <v>135</v>
      </c>
      <c r="N1935" s="256">
        <f t="shared" si="2133"/>
        <v>134.375</v>
      </c>
      <c r="O1935" s="183">
        <v>525</v>
      </c>
      <c r="P1935" s="167">
        <f t="shared" ref="P1935:R1935" si="2142">P1934</f>
        <v>30</v>
      </c>
      <c r="Q1935" s="167">
        <f t="shared" si="2142"/>
        <v>1</v>
      </c>
      <c r="R1935" s="167">
        <f t="shared" si="2142"/>
        <v>60734</v>
      </c>
      <c r="S1935" s="185">
        <f>S1931*P1929*16</f>
        <v>62624</v>
      </c>
    </row>
    <row r="1936" spans="1:19" ht="15.75">
      <c r="A1936" s="280">
        <f t="shared" si="2135"/>
        <v>43185</v>
      </c>
      <c r="B1936" s="167">
        <f t="shared" si="2131"/>
        <v>8</v>
      </c>
      <c r="C1936" s="144" t="s">
        <v>967</v>
      </c>
      <c r="D1936" s="142" t="s">
        <v>967</v>
      </c>
      <c r="E1936" s="142" t="s">
        <v>545</v>
      </c>
      <c r="F1936" s="168">
        <v>113</v>
      </c>
      <c r="G1936" s="142" t="s">
        <v>670</v>
      </c>
      <c r="H1936" s="167">
        <f t="shared" si="2132"/>
        <v>68</v>
      </c>
      <c r="I1936" s="141">
        <v>16</v>
      </c>
      <c r="J1936" s="183">
        <v>16</v>
      </c>
      <c r="K1936" s="183">
        <f>J1936*135</f>
        <v>2160</v>
      </c>
      <c r="L1936" s="184">
        <v>54</v>
      </c>
      <c r="M1936" s="185">
        <f>IF(J1936=0,0,(K1936)/J1936)</f>
        <v>135</v>
      </c>
      <c r="N1936" s="256">
        <f>IF(J1936=0,0,(K1936-L1936)/J1936)</f>
        <v>131.625</v>
      </c>
      <c r="O1936" s="183">
        <v>899</v>
      </c>
      <c r="P1936" s="167">
        <f t="shared" ref="P1936:R1936" si="2143">P1935</f>
        <v>30</v>
      </c>
      <c r="Q1936" s="167">
        <f t="shared" si="2143"/>
        <v>1</v>
      </c>
      <c r="R1936" s="167">
        <f t="shared" si="2143"/>
        <v>60734</v>
      </c>
      <c r="S1936" s="142" t="s">
        <v>771</v>
      </c>
    </row>
    <row r="1937" spans="1:19" ht="15.75">
      <c r="A1937" s="280">
        <f t="shared" si="2135"/>
        <v>43185</v>
      </c>
      <c r="B1937" s="167">
        <f t="shared" si="2131"/>
        <v>9</v>
      </c>
      <c r="C1937" s="486" t="s">
        <v>588</v>
      </c>
      <c r="D1937" s="485" t="s">
        <v>926</v>
      </c>
      <c r="E1937" s="485" t="s">
        <v>545</v>
      </c>
      <c r="F1937" s="168">
        <v>112</v>
      </c>
      <c r="G1937" s="142" t="s">
        <v>670</v>
      </c>
      <c r="H1937" s="167">
        <f t="shared" si="2132"/>
        <v>68</v>
      </c>
      <c r="I1937" s="141">
        <v>37</v>
      </c>
      <c r="J1937" s="183">
        <v>16</v>
      </c>
      <c r="K1937" s="183">
        <f t="shared" si="2129"/>
        <v>2160</v>
      </c>
      <c r="L1937" s="184">
        <v>20</v>
      </c>
      <c r="M1937" s="185">
        <f>IF(J1937=0,0,(K1937)/J1937)</f>
        <v>135</v>
      </c>
      <c r="N1937" s="256">
        <f t="shared" ref="N1937" si="2144">IF(J1937=0,0,(K1937-L1937)/J1937)</f>
        <v>133.75</v>
      </c>
      <c r="O1937" s="183">
        <v>0</v>
      </c>
      <c r="P1937" s="167">
        <f t="shared" ref="P1937:R1937" si="2145">P1936</f>
        <v>30</v>
      </c>
      <c r="Q1937" s="167">
        <f t="shared" si="2145"/>
        <v>1</v>
      </c>
      <c r="R1937" s="167">
        <f t="shared" si="2145"/>
        <v>60734</v>
      </c>
      <c r="S1937" s="185">
        <f>AVERAGE(I1929:I1958)</f>
        <v>26.533333333333335</v>
      </c>
    </row>
    <row r="1938" spans="1:19" ht="15.75">
      <c r="A1938" s="280">
        <f t="shared" si="2135"/>
        <v>43185</v>
      </c>
      <c r="B1938" s="167">
        <f t="shared" si="2131"/>
        <v>10</v>
      </c>
      <c r="C1938" s="144" t="s">
        <v>1014</v>
      </c>
      <c r="D1938" s="142" t="s">
        <v>1014</v>
      </c>
      <c r="E1938" s="142"/>
      <c r="F1938" s="168">
        <v>112</v>
      </c>
      <c r="G1938" s="401" t="s">
        <v>343</v>
      </c>
      <c r="H1938" s="167">
        <f t="shared" si="2132"/>
        <v>68</v>
      </c>
      <c r="I1938" s="141">
        <v>6</v>
      </c>
      <c r="J1938" s="183">
        <v>16</v>
      </c>
      <c r="K1938" s="183">
        <f>J1938*135</f>
        <v>2160</v>
      </c>
      <c r="L1938" s="184">
        <v>96</v>
      </c>
      <c r="M1938" s="185">
        <f>IF(J1938=0,0,(K1938)/J1938)</f>
        <v>135</v>
      </c>
      <c r="N1938" s="256">
        <f>IF(J1938=0,0,(K1938-L1938)/J1938)</f>
        <v>129</v>
      </c>
      <c r="O1938" s="183">
        <v>106</v>
      </c>
      <c r="P1938" s="167">
        <f t="shared" ref="P1938:R1938" si="2146">P1937</f>
        <v>30</v>
      </c>
      <c r="Q1938" s="167">
        <f t="shared" si="2146"/>
        <v>1</v>
      </c>
      <c r="R1938" s="167">
        <f t="shared" si="2146"/>
        <v>60734</v>
      </c>
      <c r="S1938" s="185"/>
    </row>
    <row r="1939" spans="1:19" ht="15.75">
      <c r="A1939" s="280">
        <f t="shared" si="2135"/>
        <v>43185</v>
      </c>
      <c r="B1939" s="167">
        <f t="shared" si="2131"/>
        <v>11</v>
      </c>
      <c r="C1939" s="487" t="s">
        <v>1023</v>
      </c>
      <c r="D1939" s="488"/>
      <c r="E1939" s="488"/>
      <c r="F1939" s="168">
        <v>109</v>
      </c>
      <c r="G1939" s="142" t="s">
        <v>670</v>
      </c>
      <c r="H1939" s="167">
        <f t="shared" si="2132"/>
        <v>68</v>
      </c>
      <c r="I1939" s="141">
        <v>1</v>
      </c>
      <c r="J1939" s="183">
        <v>0</v>
      </c>
      <c r="K1939" s="183">
        <f t="shared" ref="K1939" si="2147">J1939*135</f>
        <v>0</v>
      </c>
      <c r="L1939" s="184">
        <v>0</v>
      </c>
      <c r="M1939" s="185">
        <f>IF(J1939=0,0,(K1939)/J1939)</f>
        <v>0</v>
      </c>
      <c r="N1939" s="256">
        <f t="shared" ref="N1939" si="2148">IF(J1939=0,0,(K1939-L1939)/J1939)</f>
        <v>0</v>
      </c>
      <c r="O1939" s="183">
        <v>0</v>
      </c>
      <c r="P1939" s="167">
        <f t="shared" ref="P1939:R1939" si="2149">P1938</f>
        <v>30</v>
      </c>
      <c r="Q1939" s="167">
        <f t="shared" si="2149"/>
        <v>1</v>
      </c>
      <c r="R1939" s="167">
        <f t="shared" si="2149"/>
        <v>60734</v>
      </c>
      <c r="S1939" s="142"/>
    </row>
    <row r="1940" spans="1:19" ht="15.75">
      <c r="A1940" s="280">
        <f t="shared" si="2135"/>
        <v>43185</v>
      </c>
      <c r="B1940" s="167">
        <f t="shared" si="2131"/>
        <v>12</v>
      </c>
      <c r="C1940" s="144" t="s">
        <v>613</v>
      </c>
      <c r="D1940" s="142" t="s">
        <v>589</v>
      </c>
      <c r="E1940" s="142" t="s">
        <v>817</v>
      </c>
      <c r="F1940" s="170">
        <v>107</v>
      </c>
      <c r="G1940" s="142" t="s">
        <v>670</v>
      </c>
      <c r="H1940" s="167">
        <f t="shared" si="2132"/>
        <v>68</v>
      </c>
      <c r="I1940" s="141">
        <v>40</v>
      </c>
      <c r="J1940" s="183">
        <v>16</v>
      </c>
      <c r="K1940" s="183">
        <f t="shared" si="2129"/>
        <v>2160</v>
      </c>
      <c r="L1940" s="184">
        <v>3</v>
      </c>
      <c r="M1940" s="185">
        <f t="shared" ref="M1940" si="2150">IF(J1940=0,0,(K1940)/J1940)</f>
        <v>135</v>
      </c>
      <c r="N1940" s="256">
        <f t="shared" ref="N1940" si="2151">IF(J1940=0,0,(K1940-L1940)/J1940)</f>
        <v>134.8125</v>
      </c>
      <c r="O1940" s="183">
        <v>86</v>
      </c>
      <c r="P1940" s="167">
        <f t="shared" ref="P1940:R1940" si="2152">P1939</f>
        <v>30</v>
      </c>
      <c r="Q1940" s="167">
        <f t="shared" si="2152"/>
        <v>1</v>
      </c>
      <c r="R1940" s="167">
        <f t="shared" si="2152"/>
        <v>60734</v>
      </c>
      <c r="S1940" s="142"/>
    </row>
    <row r="1941" spans="1:19" ht="15.75">
      <c r="A1941" s="280">
        <f t="shared" si="2135"/>
        <v>43185</v>
      </c>
      <c r="B1941" s="167">
        <f t="shared" si="2131"/>
        <v>13</v>
      </c>
      <c r="C1941" s="144" t="s">
        <v>597</v>
      </c>
      <c r="D1941" s="142" t="s">
        <v>618</v>
      </c>
      <c r="E1941" s="142" t="s">
        <v>545</v>
      </c>
      <c r="F1941" s="259">
        <v>105</v>
      </c>
      <c r="G1941" s="142" t="s">
        <v>670</v>
      </c>
      <c r="H1941" s="167">
        <f t="shared" si="2132"/>
        <v>68</v>
      </c>
      <c r="I1941" s="141">
        <v>67</v>
      </c>
      <c r="J1941" s="183">
        <v>16</v>
      </c>
      <c r="K1941" s="183">
        <v>2148</v>
      </c>
      <c r="L1941" s="184">
        <v>37</v>
      </c>
      <c r="M1941" s="185">
        <f>IF(J1941=0,0,(K1941)/J1941)</f>
        <v>134.25</v>
      </c>
      <c r="N1941" s="256">
        <f>IF(J1941=0,0,(K1941-L1941)/J1941)</f>
        <v>131.9375</v>
      </c>
      <c r="O1941" s="183">
        <v>50</v>
      </c>
      <c r="P1941" s="167">
        <f t="shared" ref="P1941:R1941" si="2153">P1940</f>
        <v>30</v>
      </c>
      <c r="Q1941" s="167">
        <f t="shared" si="2153"/>
        <v>1</v>
      </c>
      <c r="R1941" s="167">
        <f t="shared" si="2153"/>
        <v>60734</v>
      </c>
      <c r="S1941" s="142"/>
    </row>
    <row r="1942" spans="1:19" ht="15.75">
      <c r="A1942" s="280">
        <f t="shared" si="2135"/>
        <v>43185</v>
      </c>
      <c r="B1942" s="167">
        <f t="shared" si="2131"/>
        <v>14</v>
      </c>
      <c r="C1942" s="144" t="s">
        <v>36</v>
      </c>
      <c r="D1942" s="142" t="s">
        <v>816</v>
      </c>
      <c r="E1942" s="142" t="s">
        <v>817</v>
      </c>
      <c r="F1942" s="170">
        <v>106</v>
      </c>
      <c r="G1942" s="142" t="s">
        <v>670</v>
      </c>
      <c r="H1942" s="167">
        <f t="shared" si="2132"/>
        <v>68</v>
      </c>
      <c r="I1942" s="141">
        <v>67</v>
      </c>
      <c r="J1942" s="183">
        <v>15</v>
      </c>
      <c r="K1942" s="183">
        <f t="shared" ref="K1942:K1956" si="2154">J1942*135</f>
        <v>2025</v>
      </c>
      <c r="L1942" s="184">
        <v>109</v>
      </c>
      <c r="M1942" s="185">
        <f>IF(J1942=0,0,(K1942)/J1942)</f>
        <v>135</v>
      </c>
      <c r="N1942" s="256">
        <f>IF(J1942=0,0,(K1942-L1942)/J1942)</f>
        <v>127.73333333333333</v>
      </c>
      <c r="O1942" s="183">
        <v>103</v>
      </c>
      <c r="P1942" s="167">
        <f t="shared" ref="P1942:R1942" si="2155">P1941</f>
        <v>30</v>
      </c>
      <c r="Q1942" s="167">
        <f t="shared" si="2155"/>
        <v>1</v>
      </c>
      <c r="R1942" s="167">
        <f t="shared" si="2155"/>
        <v>60734</v>
      </c>
      <c r="S1942" s="142"/>
    </row>
    <row r="1943" spans="1:19" ht="15.75">
      <c r="A1943" s="280">
        <f t="shared" si="2135"/>
        <v>43185</v>
      </c>
      <c r="B1943" s="167">
        <f t="shared" si="2131"/>
        <v>15</v>
      </c>
      <c r="C1943" s="144" t="s">
        <v>1007</v>
      </c>
      <c r="D1943" s="142" t="s">
        <v>1007</v>
      </c>
      <c r="E1943" s="142"/>
      <c r="F1943" s="170">
        <v>102</v>
      </c>
      <c r="G1943" s="401" t="s">
        <v>343</v>
      </c>
      <c r="H1943" s="167">
        <f t="shared" si="2132"/>
        <v>68</v>
      </c>
      <c r="I1943" s="141">
        <v>10</v>
      </c>
      <c r="J1943" s="183">
        <v>16</v>
      </c>
      <c r="K1943" s="183">
        <f t="shared" si="2154"/>
        <v>2160</v>
      </c>
      <c r="L1943" s="184">
        <v>123</v>
      </c>
      <c r="M1943" s="185">
        <f>IF(J1943=0,0,(K1943)/J1943)</f>
        <v>135</v>
      </c>
      <c r="N1943" s="256">
        <f>IF(J1943=0,0,(K1943-L1943)/J1943)</f>
        <v>127.3125</v>
      </c>
      <c r="O1943" s="183">
        <v>102</v>
      </c>
      <c r="P1943" s="167">
        <f t="shared" ref="P1943:R1943" si="2156">P1942</f>
        <v>30</v>
      </c>
      <c r="Q1943" s="167">
        <f t="shared" si="2156"/>
        <v>1</v>
      </c>
      <c r="R1943" s="167">
        <f t="shared" si="2156"/>
        <v>60734</v>
      </c>
      <c r="S1943" s="142"/>
    </row>
    <row r="1944" spans="1:19" ht="15.75">
      <c r="A1944" s="280">
        <f t="shared" si="2135"/>
        <v>43185</v>
      </c>
      <c r="B1944" s="167">
        <f t="shared" si="2131"/>
        <v>16</v>
      </c>
      <c r="C1944" s="144" t="s">
        <v>1016</v>
      </c>
      <c r="D1944" s="142" t="s">
        <v>1016</v>
      </c>
      <c r="E1944" s="142"/>
      <c r="F1944" s="168">
        <v>101</v>
      </c>
      <c r="G1944" s="401" t="s">
        <v>343</v>
      </c>
      <c r="H1944" s="167">
        <f t="shared" si="2132"/>
        <v>68</v>
      </c>
      <c r="I1944" s="141">
        <v>5</v>
      </c>
      <c r="J1944" s="183">
        <v>16</v>
      </c>
      <c r="K1944" s="183">
        <f t="shared" si="2154"/>
        <v>2160</v>
      </c>
      <c r="L1944" s="184">
        <v>0</v>
      </c>
      <c r="M1944" s="185">
        <f>IF(J1944=0,0,(K1944)/J1944)</f>
        <v>135</v>
      </c>
      <c r="N1944" s="256">
        <f>IF(J1944=0,0,(K1944-L1944)/J1944)</f>
        <v>135</v>
      </c>
      <c r="O1944" s="183">
        <v>85</v>
      </c>
      <c r="P1944" s="167">
        <f t="shared" ref="P1944:R1944" si="2157">P1943</f>
        <v>30</v>
      </c>
      <c r="Q1944" s="167">
        <f t="shared" si="2157"/>
        <v>1</v>
      </c>
      <c r="R1944" s="167">
        <f t="shared" si="2157"/>
        <v>60734</v>
      </c>
      <c r="S1944" s="142"/>
    </row>
    <row r="1945" spans="1:19" ht="15.75">
      <c r="A1945" s="280">
        <f t="shared" si="2135"/>
        <v>43185</v>
      </c>
      <c r="B1945" s="167">
        <f t="shared" si="2131"/>
        <v>17</v>
      </c>
      <c r="C1945" s="144" t="s">
        <v>579</v>
      </c>
      <c r="D1945" s="142" t="s">
        <v>397</v>
      </c>
      <c r="E1945" s="142" t="s">
        <v>810</v>
      </c>
      <c r="F1945" s="262">
        <v>99</v>
      </c>
      <c r="G1945" s="142" t="s">
        <v>670</v>
      </c>
      <c r="H1945" s="167">
        <f t="shared" si="2132"/>
        <v>68</v>
      </c>
      <c r="I1945" s="265">
        <v>50</v>
      </c>
      <c r="J1945" s="183">
        <v>16</v>
      </c>
      <c r="K1945" s="183">
        <f t="shared" ref="K1945" si="2158">J1945*135</f>
        <v>2160</v>
      </c>
      <c r="L1945" s="184">
        <v>0</v>
      </c>
      <c r="M1945" s="268">
        <f>IF(J1945=0,0,(K1945)/J1945)</f>
        <v>135</v>
      </c>
      <c r="N1945" s="269">
        <f>IF(J1945=0,0,(K1945-L1945)/J1945)</f>
        <v>135</v>
      </c>
      <c r="O1945" s="183">
        <v>519</v>
      </c>
      <c r="P1945" s="167">
        <f t="shared" ref="P1945:R1945" si="2159">P1944</f>
        <v>30</v>
      </c>
      <c r="Q1945" s="167">
        <f t="shared" si="2159"/>
        <v>1</v>
      </c>
      <c r="R1945" s="167">
        <f t="shared" si="2159"/>
        <v>60734</v>
      </c>
      <c r="S1945" s="142"/>
    </row>
    <row r="1946" spans="1:19" ht="15.75">
      <c r="A1946" s="280">
        <f t="shared" si="2135"/>
        <v>43185</v>
      </c>
      <c r="B1946" s="167">
        <f t="shared" si="2131"/>
        <v>18</v>
      </c>
      <c r="C1946" s="144" t="s">
        <v>921</v>
      </c>
      <c r="D1946" s="142" t="s">
        <v>925</v>
      </c>
      <c r="E1946" s="142" t="s">
        <v>545</v>
      </c>
      <c r="F1946" s="168">
        <v>100</v>
      </c>
      <c r="G1946" s="142" t="s">
        <v>670</v>
      </c>
      <c r="H1946" s="167">
        <f t="shared" si="2132"/>
        <v>68</v>
      </c>
      <c r="I1946" s="141">
        <v>43</v>
      </c>
      <c r="J1946" s="183">
        <v>16</v>
      </c>
      <c r="K1946" s="183">
        <f t="shared" si="2154"/>
        <v>2160</v>
      </c>
      <c r="L1946" s="184">
        <v>168</v>
      </c>
      <c r="M1946" s="185">
        <f t="shared" ref="M1946" si="2160">IF(J1946=0,0,(K1946)/J1946)</f>
        <v>135</v>
      </c>
      <c r="N1946" s="256">
        <f t="shared" ref="N1946" si="2161">IF(J1946=0,0,(K1946-L1946)/J1946)</f>
        <v>124.5</v>
      </c>
      <c r="O1946" s="183">
        <v>136</v>
      </c>
      <c r="P1946" s="167">
        <f t="shared" ref="P1946:R1946" si="2162">P1945</f>
        <v>30</v>
      </c>
      <c r="Q1946" s="167">
        <f t="shared" si="2162"/>
        <v>1</v>
      </c>
      <c r="R1946" s="167">
        <f t="shared" si="2162"/>
        <v>60734</v>
      </c>
      <c r="S1946" s="142"/>
    </row>
    <row r="1947" spans="1:19" ht="15.75">
      <c r="A1947" s="280">
        <f t="shared" si="2135"/>
        <v>43185</v>
      </c>
      <c r="B1947" s="167">
        <f t="shared" si="2131"/>
        <v>19</v>
      </c>
      <c r="C1947" s="144" t="s">
        <v>984</v>
      </c>
      <c r="D1947" s="142"/>
      <c r="E1947" s="142"/>
      <c r="F1947" s="362">
        <v>99</v>
      </c>
      <c r="G1947" s="142" t="s">
        <v>670</v>
      </c>
      <c r="H1947" s="167">
        <f t="shared" si="2132"/>
        <v>68</v>
      </c>
      <c r="I1947" s="265">
        <v>17</v>
      </c>
      <c r="J1947" s="183">
        <v>16</v>
      </c>
      <c r="K1947" s="183">
        <f t="shared" si="2154"/>
        <v>2160</v>
      </c>
      <c r="L1947" s="184">
        <v>0</v>
      </c>
      <c r="M1947" s="268">
        <f>IF(J1947=0,0,(K1947)/J1947)</f>
        <v>135</v>
      </c>
      <c r="N1947" s="269">
        <f>IF(J1947=0,0,(K1947-L1947)/J1947)</f>
        <v>135</v>
      </c>
      <c r="O1947" s="183">
        <v>155</v>
      </c>
      <c r="P1947" s="167">
        <f t="shared" ref="P1947:R1947" si="2163">P1946</f>
        <v>30</v>
      </c>
      <c r="Q1947" s="167">
        <f t="shared" si="2163"/>
        <v>1</v>
      </c>
      <c r="R1947" s="167">
        <f t="shared" si="2163"/>
        <v>60734</v>
      </c>
      <c r="S1947" s="142"/>
    </row>
    <row r="1948" spans="1:19" ht="15.75">
      <c r="A1948" s="280">
        <f t="shared" si="2135"/>
        <v>43185</v>
      </c>
      <c r="B1948" s="167">
        <f t="shared" si="2131"/>
        <v>20</v>
      </c>
      <c r="C1948" s="144" t="s">
        <v>381</v>
      </c>
      <c r="D1948" s="142" t="s">
        <v>928</v>
      </c>
      <c r="E1948" s="142" t="s">
        <v>545</v>
      </c>
      <c r="F1948" s="168">
        <v>98</v>
      </c>
      <c r="G1948" s="142" t="s">
        <v>670</v>
      </c>
      <c r="H1948" s="167">
        <f t="shared" si="2132"/>
        <v>68</v>
      </c>
      <c r="I1948" s="141">
        <v>62</v>
      </c>
      <c r="J1948" s="183">
        <v>16</v>
      </c>
      <c r="K1948" s="183">
        <f>J1948*135</f>
        <v>2160</v>
      </c>
      <c r="L1948" s="184">
        <v>48</v>
      </c>
      <c r="M1948" s="185">
        <f>IF(J1948=0,0,(K1948)/J1948)</f>
        <v>135</v>
      </c>
      <c r="N1948" s="256">
        <f>IF(J1948=0,0,(K1948-L1948)/J1948)</f>
        <v>132</v>
      </c>
      <c r="O1948" s="183">
        <v>246</v>
      </c>
      <c r="P1948" s="167">
        <f t="shared" ref="P1948:R1948" si="2164">P1947</f>
        <v>30</v>
      </c>
      <c r="Q1948" s="167">
        <f t="shared" si="2164"/>
        <v>1</v>
      </c>
      <c r="R1948" s="167">
        <f t="shared" si="2164"/>
        <v>60734</v>
      </c>
      <c r="S1948" s="142"/>
    </row>
    <row r="1949" spans="1:19" ht="15.75">
      <c r="A1949" s="280">
        <f t="shared" si="2135"/>
        <v>43185</v>
      </c>
      <c r="B1949" s="167">
        <f t="shared" si="2131"/>
        <v>21</v>
      </c>
      <c r="C1949" s="144" t="s">
        <v>986</v>
      </c>
      <c r="D1949" s="142"/>
      <c r="E1949" s="142"/>
      <c r="F1949" s="170">
        <v>98</v>
      </c>
      <c r="G1949" s="142" t="s">
        <v>343</v>
      </c>
      <c r="H1949" s="167">
        <f t="shared" si="2132"/>
        <v>68</v>
      </c>
      <c r="I1949" s="265">
        <v>17</v>
      </c>
      <c r="J1949" s="183">
        <v>16</v>
      </c>
      <c r="K1949" s="183">
        <f t="shared" si="2154"/>
        <v>2160</v>
      </c>
      <c r="L1949" s="184">
        <v>52</v>
      </c>
      <c r="M1949" s="268">
        <f t="shared" ref="M1949" si="2165">IF(J1949=0,0,(K1949)/J1949)</f>
        <v>135</v>
      </c>
      <c r="N1949" s="269">
        <f t="shared" ref="N1949" si="2166">IF(J1949=0,0,(K1949-L1949)/J1949)</f>
        <v>131.75</v>
      </c>
      <c r="O1949" s="183">
        <v>161</v>
      </c>
      <c r="P1949" s="167">
        <f t="shared" ref="P1949:R1949" si="2167">P1948</f>
        <v>30</v>
      </c>
      <c r="Q1949" s="167">
        <f t="shared" si="2167"/>
        <v>1</v>
      </c>
      <c r="R1949" s="167">
        <f t="shared" si="2167"/>
        <v>60734</v>
      </c>
      <c r="S1949" s="142"/>
    </row>
    <row r="1950" spans="1:19" ht="15.75">
      <c r="A1950" s="280">
        <f t="shared" si="2135"/>
        <v>43185</v>
      </c>
      <c r="B1950" s="167">
        <f t="shared" si="2131"/>
        <v>22</v>
      </c>
      <c r="C1950" s="142" t="s">
        <v>577</v>
      </c>
      <c r="D1950" s="142" t="s">
        <v>577</v>
      </c>
      <c r="E1950" s="142" t="s">
        <v>545</v>
      </c>
      <c r="F1950" s="262">
        <v>97</v>
      </c>
      <c r="G1950" s="142" t="s">
        <v>670</v>
      </c>
      <c r="H1950" s="167">
        <f t="shared" si="2132"/>
        <v>68</v>
      </c>
      <c r="I1950" s="265">
        <v>40</v>
      </c>
      <c r="J1950" s="183">
        <v>16</v>
      </c>
      <c r="K1950" s="183">
        <f t="shared" si="2154"/>
        <v>2160</v>
      </c>
      <c r="L1950" s="184">
        <v>0</v>
      </c>
      <c r="M1950" s="268">
        <f>IF(J1950=0,0,(K1950)/J1950)</f>
        <v>135</v>
      </c>
      <c r="N1950" s="269">
        <f>IF(J1950=0,0,(K1950-L1950)/J1950)</f>
        <v>135</v>
      </c>
      <c r="O1950" s="183">
        <v>142</v>
      </c>
      <c r="P1950" s="167">
        <f t="shared" ref="P1950:R1950" si="2168">P1949</f>
        <v>30</v>
      </c>
      <c r="Q1950" s="167">
        <f t="shared" si="2168"/>
        <v>1</v>
      </c>
      <c r="R1950" s="167">
        <f t="shared" si="2168"/>
        <v>60734</v>
      </c>
      <c r="S1950" s="142"/>
    </row>
    <row r="1951" spans="1:19" ht="15.75">
      <c r="A1951" s="280">
        <f t="shared" si="2135"/>
        <v>43185</v>
      </c>
      <c r="B1951" s="167">
        <f t="shared" si="2131"/>
        <v>23</v>
      </c>
      <c r="C1951" s="142" t="s">
        <v>1012</v>
      </c>
      <c r="D1951" s="142" t="s">
        <v>1012</v>
      </c>
      <c r="E1951" s="142"/>
      <c r="F1951" s="447">
        <v>97</v>
      </c>
      <c r="G1951" s="142" t="s">
        <v>670</v>
      </c>
      <c r="H1951" s="167">
        <f t="shared" si="2132"/>
        <v>68</v>
      </c>
      <c r="I1951" s="141">
        <v>10</v>
      </c>
      <c r="J1951" s="183">
        <v>16</v>
      </c>
      <c r="K1951" s="183">
        <f>J1951*135</f>
        <v>2160</v>
      </c>
      <c r="L1951" s="184">
        <v>61</v>
      </c>
      <c r="M1951" s="185">
        <f>IF(J1951=0,0,(K1951)/J1951)</f>
        <v>135</v>
      </c>
      <c r="N1951" s="256">
        <f>IF(J1951=0,0,(K1951-L1951)/J1951)</f>
        <v>131.1875</v>
      </c>
      <c r="O1951" s="183">
        <v>242</v>
      </c>
      <c r="P1951" s="167">
        <f t="shared" ref="P1951:R1951" si="2169">P1950</f>
        <v>30</v>
      </c>
      <c r="Q1951" s="167">
        <f t="shared" si="2169"/>
        <v>1</v>
      </c>
      <c r="R1951" s="167">
        <f t="shared" si="2169"/>
        <v>60734</v>
      </c>
      <c r="S1951" s="142"/>
    </row>
    <row r="1952" spans="1:19" ht="15.75">
      <c r="A1952" s="280">
        <f t="shared" si="2135"/>
        <v>43185</v>
      </c>
      <c r="B1952" s="167">
        <f t="shared" si="2131"/>
        <v>24</v>
      </c>
      <c r="C1952" s="142" t="s">
        <v>1017</v>
      </c>
      <c r="D1952" s="142" t="s">
        <v>1017</v>
      </c>
      <c r="E1952" s="142"/>
      <c r="F1952" s="262">
        <v>97</v>
      </c>
      <c r="G1952" s="142" t="s">
        <v>670</v>
      </c>
      <c r="H1952" s="167">
        <f t="shared" si="2132"/>
        <v>68</v>
      </c>
      <c r="I1952" s="265">
        <v>5</v>
      </c>
      <c r="J1952" s="183">
        <v>16</v>
      </c>
      <c r="K1952" s="183">
        <f t="shared" si="2154"/>
        <v>2160</v>
      </c>
      <c r="L1952" s="184">
        <v>30</v>
      </c>
      <c r="M1952" s="268">
        <f t="shared" ref="M1952" si="2170">IF(J1952=0,0,(K1952)/J1952)</f>
        <v>135</v>
      </c>
      <c r="N1952" s="269">
        <f t="shared" ref="N1952" si="2171">IF(J1952=0,0,(K1952-L1952)/J1952)</f>
        <v>133.125</v>
      </c>
      <c r="O1952" s="183">
        <v>394</v>
      </c>
      <c r="P1952" s="167">
        <f t="shared" ref="P1952:R1952" si="2172">P1951</f>
        <v>30</v>
      </c>
      <c r="Q1952" s="167">
        <f t="shared" si="2172"/>
        <v>1</v>
      </c>
      <c r="R1952" s="167">
        <f t="shared" si="2172"/>
        <v>60734</v>
      </c>
      <c r="S1952" s="142"/>
    </row>
    <row r="1953" spans="1:19" ht="15.75">
      <c r="A1953" s="280">
        <f t="shared" si="2135"/>
        <v>43185</v>
      </c>
      <c r="B1953" s="167">
        <f t="shared" si="2131"/>
        <v>25</v>
      </c>
      <c r="C1953" s="142" t="s">
        <v>616</v>
      </c>
      <c r="D1953" s="142" t="s">
        <v>616</v>
      </c>
      <c r="E1953" s="142"/>
      <c r="F1953" s="262">
        <v>92</v>
      </c>
      <c r="G1953" s="401" t="s">
        <v>670</v>
      </c>
      <c r="H1953" s="167">
        <f t="shared" si="2132"/>
        <v>68</v>
      </c>
      <c r="I1953" s="141">
        <v>14</v>
      </c>
      <c r="J1953" s="183">
        <v>16</v>
      </c>
      <c r="K1953" s="183">
        <f t="shared" si="2154"/>
        <v>2160</v>
      </c>
      <c r="L1953" s="184">
        <v>39</v>
      </c>
      <c r="M1953" s="185">
        <f>IF(J1953=0,0,(K1953)/J1953)</f>
        <v>135</v>
      </c>
      <c r="N1953" s="256">
        <f>IF(J1953=0,0,(K1953-L1953)/J1953)</f>
        <v>132.5625</v>
      </c>
      <c r="O1953" s="183">
        <v>231</v>
      </c>
      <c r="P1953" s="167">
        <f t="shared" ref="P1953:R1953" si="2173">P1952</f>
        <v>30</v>
      </c>
      <c r="Q1953" s="167">
        <f t="shared" si="2173"/>
        <v>1</v>
      </c>
      <c r="R1953" s="167">
        <f t="shared" si="2173"/>
        <v>60734</v>
      </c>
      <c r="S1953" s="142"/>
    </row>
    <row r="1954" spans="1:19" ht="15.75">
      <c r="A1954" s="280">
        <f t="shared" si="2135"/>
        <v>43185</v>
      </c>
      <c r="B1954" s="167">
        <f t="shared" si="2131"/>
        <v>26</v>
      </c>
      <c r="C1954" s="142" t="s">
        <v>943</v>
      </c>
      <c r="D1954" s="401" t="s">
        <v>1021</v>
      </c>
      <c r="E1954" s="401" t="s">
        <v>810</v>
      </c>
      <c r="F1954" s="259">
        <v>89</v>
      </c>
      <c r="G1954" s="401" t="s">
        <v>343</v>
      </c>
      <c r="H1954" s="167">
        <f t="shared" si="2132"/>
        <v>68</v>
      </c>
      <c r="I1954" s="141">
        <v>23</v>
      </c>
      <c r="J1954" s="183">
        <v>16</v>
      </c>
      <c r="K1954" s="183">
        <f t="shared" si="2154"/>
        <v>2160</v>
      </c>
      <c r="L1954" s="184">
        <v>51</v>
      </c>
      <c r="M1954" s="185">
        <f t="shared" ref="M1954" si="2174">IF(J1954=0,0,(K1954)/J1954)</f>
        <v>135</v>
      </c>
      <c r="N1954" s="256">
        <f t="shared" ref="N1954" si="2175">IF(J1954=0,0,(K1954-L1954)/J1954)</f>
        <v>131.8125</v>
      </c>
      <c r="O1954" s="183">
        <v>98</v>
      </c>
      <c r="P1954" s="167">
        <f t="shared" ref="P1954:R1954" si="2176">P1953</f>
        <v>30</v>
      </c>
      <c r="Q1954" s="167">
        <f t="shared" si="2176"/>
        <v>1</v>
      </c>
      <c r="R1954" s="167">
        <f t="shared" si="2176"/>
        <v>60734</v>
      </c>
      <c r="S1954" s="142"/>
    </row>
    <row r="1955" spans="1:19" ht="15.75">
      <c r="A1955" s="280">
        <f t="shared" si="2135"/>
        <v>43185</v>
      </c>
      <c r="B1955" s="167">
        <f t="shared" si="2131"/>
        <v>27</v>
      </c>
      <c r="C1955" s="142" t="s">
        <v>1015</v>
      </c>
      <c r="D1955" s="142" t="s">
        <v>1015</v>
      </c>
      <c r="E1955" s="142"/>
      <c r="F1955" s="262">
        <v>85</v>
      </c>
      <c r="G1955" s="401" t="s">
        <v>670</v>
      </c>
      <c r="H1955" s="167">
        <f t="shared" si="2132"/>
        <v>68</v>
      </c>
      <c r="I1955" s="141">
        <v>7</v>
      </c>
      <c r="J1955" s="183">
        <v>16</v>
      </c>
      <c r="K1955" s="183">
        <f t="shared" si="2154"/>
        <v>2160</v>
      </c>
      <c r="L1955" s="184">
        <v>86</v>
      </c>
      <c r="M1955" s="185">
        <f>IF(J1955=0,0,(K1955)/J1955)</f>
        <v>135</v>
      </c>
      <c r="N1955" s="256">
        <f>IF(J1955=0,0,(K1955-L1955)/J1955)</f>
        <v>129.625</v>
      </c>
      <c r="O1955" s="183">
        <v>260</v>
      </c>
      <c r="P1955" s="167">
        <f t="shared" ref="P1955:R1955" si="2177">P1954</f>
        <v>30</v>
      </c>
      <c r="Q1955" s="167">
        <f t="shared" si="2177"/>
        <v>1</v>
      </c>
      <c r="R1955" s="167">
        <f t="shared" si="2177"/>
        <v>60734</v>
      </c>
      <c r="S1955" s="142"/>
    </row>
    <row r="1956" spans="1:19" ht="15.75">
      <c r="A1956" s="280">
        <f t="shared" si="2135"/>
        <v>43185</v>
      </c>
      <c r="B1956" s="167">
        <f t="shared" si="2131"/>
        <v>28</v>
      </c>
      <c r="C1956" s="401" t="s">
        <v>576</v>
      </c>
      <c r="D1956" s="142" t="s">
        <v>826</v>
      </c>
      <c r="E1956" s="142" t="s">
        <v>810</v>
      </c>
      <c r="F1956" s="262">
        <v>84</v>
      </c>
      <c r="G1956" s="299" t="s">
        <v>536</v>
      </c>
      <c r="H1956" s="167">
        <f t="shared" si="2132"/>
        <v>68</v>
      </c>
      <c r="I1956" s="265">
        <v>65</v>
      </c>
      <c r="J1956" s="183">
        <v>16</v>
      </c>
      <c r="K1956" s="183">
        <f t="shared" si="2154"/>
        <v>2160</v>
      </c>
      <c r="L1956" s="184">
        <v>104</v>
      </c>
      <c r="M1956" s="268">
        <f>IF(J1956=0,0,(K1956)/J1956)</f>
        <v>135</v>
      </c>
      <c r="N1956" s="269">
        <f>IF(J1956=0,0,(K1956-L1956)/J1956)</f>
        <v>128.5</v>
      </c>
      <c r="O1956" s="266">
        <v>149</v>
      </c>
      <c r="P1956" s="167">
        <f t="shared" ref="P1956:R1956" si="2178">P1955</f>
        <v>30</v>
      </c>
      <c r="Q1956" s="167">
        <f t="shared" si="2178"/>
        <v>1</v>
      </c>
      <c r="R1956" s="167">
        <f t="shared" si="2178"/>
        <v>60734</v>
      </c>
      <c r="S1956" s="142"/>
    </row>
    <row r="1957" spans="1:19" ht="15.75">
      <c r="A1957" s="280">
        <f t="shared" si="2135"/>
        <v>43185</v>
      </c>
      <c r="B1957" s="167">
        <f t="shared" si="2131"/>
        <v>29</v>
      </c>
      <c r="C1957" s="142" t="s">
        <v>1011</v>
      </c>
      <c r="D1957" s="142" t="s">
        <v>1011</v>
      </c>
      <c r="E1957" s="401" t="s">
        <v>817</v>
      </c>
      <c r="F1957" s="483">
        <v>84</v>
      </c>
      <c r="G1957" s="142" t="s">
        <v>343</v>
      </c>
      <c r="H1957" s="167">
        <f t="shared" si="2132"/>
        <v>68</v>
      </c>
      <c r="I1957" s="141">
        <v>10</v>
      </c>
      <c r="J1957" s="183">
        <v>16</v>
      </c>
      <c r="K1957" s="183">
        <v>2156</v>
      </c>
      <c r="L1957" s="184">
        <v>118</v>
      </c>
      <c r="M1957" s="185">
        <f t="shared" ref="M1957:M1958" si="2179">IF(J1957=0,0,(K1957)/J1957)</f>
        <v>134.75</v>
      </c>
      <c r="N1957" s="256">
        <f>IF(J1957=0,0,(K1957-L1957)/J1957)</f>
        <v>127.375</v>
      </c>
      <c r="O1957" s="183">
        <v>94</v>
      </c>
      <c r="P1957" s="167">
        <f t="shared" ref="P1957:R1957" si="2180">P1956</f>
        <v>30</v>
      </c>
      <c r="Q1957" s="167">
        <f t="shared" si="2180"/>
        <v>1</v>
      </c>
      <c r="R1957" s="167">
        <f t="shared" si="2180"/>
        <v>60734</v>
      </c>
      <c r="S1957" s="142"/>
    </row>
    <row r="1958" spans="1:19" ht="15.75">
      <c r="A1958" s="280">
        <f t="shared" si="2135"/>
        <v>43185</v>
      </c>
      <c r="B1958" s="167">
        <f t="shared" si="2131"/>
        <v>30</v>
      </c>
      <c r="C1958" s="484" t="s">
        <v>932</v>
      </c>
      <c r="D1958" s="485" t="s">
        <v>930</v>
      </c>
      <c r="E1958" s="485" t="s">
        <v>545</v>
      </c>
      <c r="F1958" s="362">
        <v>65</v>
      </c>
      <c r="G1958" s="299" t="s">
        <v>343</v>
      </c>
      <c r="H1958" s="167">
        <f t="shared" si="2132"/>
        <v>68</v>
      </c>
      <c r="I1958" s="265">
        <v>28</v>
      </c>
      <c r="J1958" s="183">
        <v>3</v>
      </c>
      <c r="K1958" s="183">
        <f t="shared" ref="K1958" si="2181">J1958*135</f>
        <v>405</v>
      </c>
      <c r="L1958" s="267">
        <v>0</v>
      </c>
      <c r="M1958" s="268">
        <f t="shared" si="2179"/>
        <v>135</v>
      </c>
      <c r="N1958" s="269">
        <f t="shared" ref="N1958" si="2182">IF(J1958=0,0,(K1958-L1958)/J1958)</f>
        <v>135</v>
      </c>
      <c r="O1958" s="266">
        <v>0</v>
      </c>
      <c r="P1958" s="167">
        <f t="shared" ref="P1958:R1958" si="2183">P1957</f>
        <v>30</v>
      </c>
      <c r="Q1958" s="167">
        <f t="shared" si="2183"/>
        <v>1</v>
      </c>
      <c r="R1958" s="167">
        <f t="shared" si="2183"/>
        <v>60734</v>
      </c>
      <c r="S1958" s="142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5.7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5.7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5.7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5.7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5.7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5.7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5.7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 ht="15.75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11"/>
  <sheetViews>
    <sheetView workbookViewId="0">
      <selection activeCell="E18" sqref="E18"/>
    </sheetView>
  </sheetViews>
  <sheetFormatPr defaultRowHeight="15"/>
  <sheetData>
    <row r="1" spans="1:4" ht="15.75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>
      <c r="A2" s="327">
        <v>21</v>
      </c>
      <c r="B2" s="310">
        <v>35</v>
      </c>
      <c r="C2" s="327">
        <v>1</v>
      </c>
      <c r="D2" s="310">
        <v>50</v>
      </c>
    </row>
    <row r="3" spans="1:4">
      <c r="A3" s="327">
        <v>22</v>
      </c>
      <c r="B3" s="310">
        <v>40</v>
      </c>
      <c r="C3" s="327">
        <v>2</v>
      </c>
      <c r="D3" s="310">
        <v>38</v>
      </c>
    </row>
    <row r="4" spans="1:4">
      <c r="A4" s="327">
        <v>23</v>
      </c>
      <c r="B4" s="310">
        <v>46</v>
      </c>
      <c r="C4" s="327">
        <v>3</v>
      </c>
      <c r="D4" s="310">
        <v>30</v>
      </c>
    </row>
    <row r="5" spans="1:4">
      <c r="A5" s="327">
        <v>24</v>
      </c>
      <c r="B5" s="310">
        <v>52</v>
      </c>
      <c r="C5" s="327">
        <v>4</v>
      </c>
      <c r="D5" s="310">
        <v>25</v>
      </c>
    </row>
    <row r="6" spans="1:4">
      <c r="A6" s="327">
        <v>25</v>
      </c>
      <c r="B6" s="310">
        <v>59</v>
      </c>
      <c r="C6" s="327">
        <v>5</v>
      </c>
      <c r="D6" s="310">
        <v>20</v>
      </c>
    </row>
    <row r="7" spans="1:4">
      <c r="A7" s="327">
        <v>26</v>
      </c>
      <c r="B7" s="310">
        <v>67</v>
      </c>
      <c r="C7" s="327">
        <v>6</v>
      </c>
      <c r="D7" s="310">
        <v>15</v>
      </c>
    </row>
    <row r="8" spans="1:4">
      <c r="A8" s="327">
        <v>27</v>
      </c>
      <c r="B8" s="310">
        <v>75</v>
      </c>
      <c r="C8" s="327">
        <v>7</v>
      </c>
      <c r="D8" s="310">
        <v>10</v>
      </c>
    </row>
    <row r="9" spans="1:4">
      <c r="A9" s="327">
        <v>28</v>
      </c>
      <c r="B9" s="310">
        <v>83</v>
      </c>
    </row>
    <row r="10" spans="1:4">
      <c r="A10" s="327">
        <v>29</v>
      </c>
      <c r="B10" s="310">
        <v>91</v>
      </c>
    </row>
    <row r="11" spans="1:4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 ht="15.75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 ht="15.75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 ht="15.75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 ht="15.75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 ht="15.75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 ht="15.75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NB10"/>
  <sheetViews>
    <sheetView workbookViewId="0">
      <selection activeCell="K33" sqref="K33"/>
    </sheetView>
  </sheetViews>
  <sheetFormatPr defaultColWidth="9" defaultRowHeight="1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 ht="15.75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 ht="15.75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 ht="15.75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workbookViewId="0">
      <selection activeCell="F35" sqref="F3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huskywang</cp:lastModifiedBy>
  <dcterms:created xsi:type="dcterms:W3CDTF">2016-11-28T06:00:26Z</dcterms:created>
  <dcterms:modified xsi:type="dcterms:W3CDTF">2018-03-22T04:02:42Z</dcterms:modified>
</cp:coreProperties>
</file>